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23040" windowHeight="9285" tabRatio="563"/>
  </bookViews>
  <sheets>
    <sheet name="SEGA2015" sheetId="1" r:id="rId1"/>
    <sheet name="CTS" sheetId="2" r:id="rId2"/>
  </sheets>
  <definedNames>
    <definedName name="_xlnm._FilterDatabase" localSheetId="0" hidden="1">SEGA2015!$AZ$4:$BK$79</definedName>
    <definedName name="_xlnm.Database">SEGA2015!$CN$8:$DJ$18</definedName>
    <definedName name="_xlnm.Criteria">SEGA2015!$CN$34:$DJ$35</definedName>
    <definedName name="_xlnm.Extract">SEGA2015!$CN$40:$DJ$40</definedName>
    <definedName name="Print_Area_0" localSheetId="1">CTS!$A$1:$T$83</definedName>
    <definedName name="Print_Area_0" localSheetId="0">SEGA2015!$A$1:$BC$245</definedName>
    <definedName name="solver_opt" localSheetId="0">SEGA2015!$AH$7</definedName>
    <definedName name="_xlnm.Print_Area" localSheetId="1">CTS!$A$1:$T$83</definedName>
    <definedName name="_xlnm.Print_Area" localSheetId="0">SEGA2015!$A$1:$BC$245</definedName>
  </definedNames>
  <calcPr calcId="145621"/>
</workbook>
</file>

<file path=xl/calcChain.xml><?xml version="1.0" encoding="utf-8"?>
<calcChain xmlns="http://schemas.openxmlformats.org/spreadsheetml/2006/main">
  <c r="AE251" i="1" l="1"/>
  <c r="AE111" i="1"/>
  <c r="AE30" i="1"/>
  <c r="J330" i="1"/>
  <c r="AD31" i="1"/>
  <c r="AE31" i="1"/>
  <c r="AE28" i="1"/>
  <c r="AE29" i="1"/>
  <c r="AD30" i="1"/>
  <c r="Y169" i="1"/>
  <c r="AD111" i="1"/>
  <c r="R332" i="1" l="1"/>
  <c r="R333" i="1"/>
  <c r="X111" i="1"/>
  <c r="X112" i="1"/>
  <c r="W110" i="1"/>
  <c r="W111" i="1"/>
  <c r="W112" i="1"/>
  <c r="CS24" i="1" l="1"/>
  <c r="DI32" i="1" l="1"/>
  <c r="DH32" i="1"/>
  <c r="DG32" i="1"/>
  <c r="DF32" i="1"/>
  <c r="CN31" i="1"/>
  <c r="CN30" i="1"/>
  <c r="CN29" i="1"/>
  <c r="CN28" i="1"/>
  <c r="CN27" i="1"/>
  <c r="CN26" i="1"/>
  <c r="CN25" i="1"/>
  <c r="CN24" i="1"/>
  <c r="CN23" i="1"/>
  <c r="CN22" i="1"/>
  <c r="Y111" i="1" l="1"/>
  <c r="Y112" i="1"/>
  <c r="Y113" i="1"/>
  <c r="R111" i="1"/>
  <c r="R112" i="1"/>
  <c r="R113" i="1"/>
  <c r="K111" i="1"/>
  <c r="K112" i="1"/>
  <c r="K113" i="1"/>
  <c r="E111" i="1"/>
  <c r="E112" i="1"/>
  <c r="E113" i="1"/>
  <c r="E115" i="1"/>
  <c r="Y8" i="1"/>
  <c r="Y10" i="1"/>
  <c r="Y11" i="1"/>
  <c r="Y12" i="1"/>
  <c r="Y13" i="1"/>
  <c r="Y14" i="1"/>
  <c r="K13" i="1"/>
  <c r="K14" i="1"/>
  <c r="K15" i="1"/>
  <c r="K12" i="1"/>
  <c r="E12" i="1"/>
  <c r="E13" i="1"/>
  <c r="E14" i="1"/>
  <c r="E9" i="1"/>
  <c r="R9" i="1"/>
  <c r="R10" i="1"/>
  <c r="R11" i="1"/>
  <c r="R12" i="1"/>
  <c r="R13" i="1"/>
  <c r="R14" i="1"/>
  <c r="K8" i="1"/>
  <c r="K9" i="1"/>
  <c r="K10" i="1"/>
  <c r="K11" i="1"/>
  <c r="E8" i="1"/>
  <c r="E10" i="1"/>
  <c r="E11" i="1"/>
  <c r="E7" i="1"/>
  <c r="K27" i="1" l="1"/>
  <c r="Y30" i="1"/>
  <c r="Y31" i="1"/>
  <c r="Y32" i="1"/>
  <c r="R29" i="1"/>
  <c r="R30" i="1"/>
  <c r="R31" i="1"/>
  <c r="R32" i="1"/>
  <c r="R33" i="1"/>
  <c r="K28" i="1"/>
  <c r="K30" i="1"/>
  <c r="K31" i="1"/>
  <c r="K32" i="1"/>
  <c r="K33" i="1"/>
  <c r="K34" i="1"/>
  <c r="K35" i="1"/>
  <c r="E28" i="1"/>
  <c r="E29" i="1"/>
  <c r="E30" i="1"/>
  <c r="E31" i="1"/>
  <c r="R90" i="1"/>
  <c r="R91" i="1"/>
  <c r="R92" i="1"/>
  <c r="R93" i="1"/>
  <c r="R94" i="1"/>
  <c r="R95" i="1"/>
  <c r="R96" i="1"/>
  <c r="R97" i="1"/>
  <c r="AD444" i="1" l="1"/>
  <c r="AD445" i="1"/>
  <c r="AD446" i="1"/>
  <c r="AD447" i="1"/>
  <c r="AO222" i="1" s="1"/>
  <c r="AW222" i="1" s="1"/>
  <c r="AD448" i="1"/>
  <c r="AD449" i="1"/>
  <c r="AD450" i="1"/>
  <c r="Y444" i="1"/>
  <c r="Y445" i="1"/>
  <c r="Y446" i="1"/>
  <c r="Y448" i="1"/>
  <c r="Y449" i="1"/>
  <c r="Y450" i="1"/>
  <c r="W444" i="1"/>
  <c r="W445" i="1"/>
  <c r="W446" i="1"/>
  <c r="W447" i="1"/>
  <c r="W448" i="1"/>
  <c r="W449" i="1"/>
  <c r="W450" i="1"/>
  <c r="AN225" i="1" s="1"/>
  <c r="AV225" i="1" s="1"/>
  <c r="R444" i="1"/>
  <c r="R445" i="1"/>
  <c r="R446" i="1"/>
  <c r="R448" i="1"/>
  <c r="R449" i="1"/>
  <c r="R450" i="1"/>
  <c r="P444" i="1"/>
  <c r="P445" i="1"/>
  <c r="P446" i="1"/>
  <c r="P447" i="1"/>
  <c r="P448" i="1"/>
  <c r="P449" i="1"/>
  <c r="P450" i="1"/>
  <c r="K444" i="1"/>
  <c r="K445" i="1"/>
  <c r="K446" i="1"/>
  <c r="K448" i="1"/>
  <c r="K449" i="1"/>
  <c r="K450" i="1"/>
  <c r="J444" i="1"/>
  <c r="AL219" i="1" s="1"/>
  <c r="AT219" i="1" s="1"/>
  <c r="J445" i="1"/>
  <c r="J446" i="1"/>
  <c r="J447" i="1"/>
  <c r="J448" i="1"/>
  <c r="AL223" i="1" s="1"/>
  <c r="AT223" i="1" s="1"/>
  <c r="J449" i="1"/>
  <c r="J450" i="1"/>
  <c r="E444" i="1"/>
  <c r="E445" i="1"/>
  <c r="E446" i="1"/>
  <c r="E448" i="1"/>
  <c r="E449" i="1"/>
  <c r="E450" i="1"/>
  <c r="P425" i="1"/>
  <c r="P426" i="1"/>
  <c r="P427" i="1"/>
  <c r="P428" i="1"/>
  <c r="P429" i="1"/>
  <c r="P430" i="1"/>
  <c r="P431" i="1"/>
  <c r="AD425" i="1"/>
  <c r="AD426" i="1"/>
  <c r="AD427" i="1"/>
  <c r="AD428" i="1"/>
  <c r="AD429" i="1"/>
  <c r="AO215" i="1" s="1"/>
  <c r="AW215" i="1" s="1"/>
  <c r="AD430" i="1"/>
  <c r="AD431" i="1"/>
  <c r="Y425" i="1"/>
  <c r="Y426" i="1"/>
  <c r="Y427" i="1"/>
  <c r="Y429" i="1"/>
  <c r="Y430" i="1"/>
  <c r="Y431" i="1"/>
  <c r="W425" i="1"/>
  <c r="W426" i="1"/>
  <c r="W427" i="1"/>
  <c r="W428" i="1"/>
  <c r="AN214" i="1" s="1"/>
  <c r="W429" i="1"/>
  <c r="W430" i="1"/>
  <c r="W431" i="1"/>
  <c r="R425" i="1"/>
  <c r="R426" i="1"/>
  <c r="R427" i="1"/>
  <c r="R429" i="1"/>
  <c r="R430" i="1"/>
  <c r="R431" i="1"/>
  <c r="K425" i="1"/>
  <c r="K426" i="1"/>
  <c r="K427" i="1"/>
  <c r="K429" i="1"/>
  <c r="K430" i="1"/>
  <c r="K431" i="1"/>
  <c r="J425" i="1"/>
  <c r="J426" i="1"/>
  <c r="Q426" i="1" s="1"/>
  <c r="J427" i="1"/>
  <c r="J428" i="1"/>
  <c r="J429" i="1"/>
  <c r="J430" i="1"/>
  <c r="Q430" i="1" s="1"/>
  <c r="J431" i="1"/>
  <c r="E425" i="1"/>
  <c r="E426" i="1"/>
  <c r="E427" i="1"/>
  <c r="E429" i="1"/>
  <c r="E430" i="1"/>
  <c r="E431" i="1"/>
  <c r="AD406" i="1"/>
  <c r="AD407" i="1"/>
  <c r="AD408" i="1"/>
  <c r="AD409" i="1"/>
  <c r="AO206" i="1" s="1"/>
  <c r="AW206" i="1" s="1"/>
  <c r="AD410" i="1"/>
  <c r="AD411" i="1"/>
  <c r="AD412" i="1"/>
  <c r="Y406" i="1"/>
  <c r="Y407" i="1"/>
  <c r="Y408" i="1"/>
  <c r="Y410" i="1"/>
  <c r="Y411" i="1"/>
  <c r="Y412" i="1"/>
  <c r="W406" i="1"/>
  <c r="W407" i="1"/>
  <c r="W408" i="1"/>
  <c r="AN205" i="1" s="1"/>
  <c r="AV205" i="1" s="1"/>
  <c r="W409" i="1"/>
  <c r="W410" i="1"/>
  <c r="W411" i="1"/>
  <c r="W412" i="1"/>
  <c r="R406" i="1"/>
  <c r="R407" i="1"/>
  <c r="R408" i="1"/>
  <c r="R410" i="1"/>
  <c r="R411" i="1"/>
  <c r="R412" i="1"/>
  <c r="P406" i="1"/>
  <c r="P407" i="1"/>
  <c r="P408" i="1"/>
  <c r="P409" i="1"/>
  <c r="AM206" i="1" s="1"/>
  <c r="P410" i="1"/>
  <c r="P411" i="1"/>
  <c r="P412" i="1"/>
  <c r="K406" i="1"/>
  <c r="K407" i="1"/>
  <c r="K408" i="1"/>
  <c r="K410" i="1"/>
  <c r="K411" i="1"/>
  <c r="K412" i="1"/>
  <c r="J406" i="1"/>
  <c r="AL203" i="1" s="1"/>
  <c r="AT203" i="1" s="1"/>
  <c r="J407" i="1"/>
  <c r="J408" i="1"/>
  <c r="J409" i="1"/>
  <c r="J410" i="1"/>
  <c r="AL207" i="1" s="1"/>
  <c r="AT207" i="1" s="1"/>
  <c r="J411" i="1"/>
  <c r="J412" i="1"/>
  <c r="E406" i="1"/>
  <c r="E407" i="1"/>
  <c r="E408" i="1"/>
  <c r="E410" i="1"/>
  <c r="E411" i="1"/>
  <c r="E412" i="1"/>
  <c r="AD387" i="1"/>
  <c r="AD388" i="1"/>
  <c r="AD389" i="1"/>
  <c r="AD390" i="1"/>
  <c r="AO198" i="1" s="1"/>
  <c r="AD391" i="1"/>
  <c r="AD392" i="1"/>
  <c r="AD393" i="1"/>
  <c r="Y387" i="1"/>
  <c r="Y388" i="1"/>
  <c r="Y389" i="1"/>
  <c r="Y391" i="1"/>
  <c r="Y392" i="1"/>
  <c r="Y393" i="1"/>
  <c r="W387" i="1"/>
  <c r="W388" i="1"/>
  <c r="W389" i="1"/>
  <c r="AN197" i="1" s="1"/>
  <c r="AV197" i="1" s="1"/>
  <c r="W390" i="1"/>
  <c r="W391" i="1"/>
  <c r="W392" i="1"/>
  <c r="W393" i="1"/>
  <c r="R387" i="1"/>
  <c r="R388" i="1"/>
  <c r="R389" i="1"/>
  <c r="R391" i="1"/>
  <c r="R392" i="1"/>
  <c r="R393" i="1"/>
  <c r="P387" i="1"/>
  <c r="P388" i="1"/>
  <c r="AM196" i="1" s="1"/>
  <c r="AU196" i="1" s="1"/>
  <c r="P389" i="1"/>
  <c r="P390" i="1"/>
  <c r="P391" i="1"/>
  <c r="P392" i="1"/>
  <c r="P393" i="1"/>
  <c r="K387" i="1"/>
  <c r="K388" i="1"/>
  <c r="K389" i="1"/>
  <c r="K391" i="1"/>
  <c r="K392" i="1"/>
  <c r="K393" i="1"/>
  <c r="J387" i="1"/>
  <c r="J388" i="1"/>
  <c r="J389" i="1"/>
  <c r="J390" i="1"/>
  <c r="J391" i="1"/>
  <c r="AL199" i="1" s="1"/>
  <c r="AT199" i="1" s="1"/>
  <c r="J392" i="1"/>
  <c r="J393" i="1"/>
  <c r="E387" i="1"/>
  <c r="E388" i="1"/>
  <c r="E389" i="1"/>
  <c r="E391" i="1"/>
  <c r="E392" i="1"/>
  <c r="E393" i="1"/>
  <c r="AD368" i="1"/>
  <c r="AD369" i="1"/>
  <c r="AD370" i="1"/>
  <c r="AD371" i="1"/>
  <c r="AD372" i="1"/>
  <c r="AD373" i="1"/>
  <c r="AD374" i="1"/>
  <c r="Y368" i="1"/>
  <c r="Y369" i="1"/>
  <c r="Y370" i="1"/>
  <c r="Y372" i="1"/>
  <c r="Y373" i="1"/>
  <c r="Y374" i="1"/>
  <c r="W368" i="1"/>
  <c r="W369" i="1"/>
  <c r="W370" i="1"/>
  <c r="W371" i="1"/>
  <c r="W372" i="1"/>
  <c r="W373" i="1"/>
  <c r="W374" i="1"/>
  <c r="R368" i="1"/>
  <c r="R369" i="1"/>
  <c r="R370" i="1"/>
  <c r="R372" i="1"/>
  <c r="R373" i="1"/>
  <c r="R374" i="1"/>
  <c r="P368" i="1"/>
  <c r="P369" i="1"/>
  <c r="P370" i="1"/>
  <c r="P371" i="1"/>
  <c r="P372" i="1"/>
  <c r="P373" i="1"/>
  <c r="P374" i="1"/>
  <c r="K368" i="1"/>
  <c r="K369" i="1"/>
  <c r="K370" i="1"/>
  <c r="K372" i="1"/>
  <c r="K373" i="1"/>
  <c r="K374" i="1"/>
  <c r="J368" i="1"/>
  <c r="J369" i="1"/>
  <c r="J370" i="1"/>
  <c r="J371" i="1"/>
  <c r="AL189" i="1" s="1"/>
  <c r="J372" i="1"/>
  <c r="AL190" i="1" s="1"/>
  <c r="J373" i="1"/>
  <c r="J374" i="1"/>
  <c r="E368" i="1"/>
  <c r="E369" i="1"/>
  <c r="E370" i="1"/>
  <c r="E372" i="1"/>
  <c r="E373" i="1"/>
  <c r="E374" i="1"/>
  <c r="AD349" i="1"/>
  <c r="AD350" i="1"/>
  <c r="AD351" i="1"/>
  <c r="AD352" i="1"/>
  <c r="AO182" i="1" s="1"/>
  <c r="AW182" i="1" s="1"/>
  <c r="AD353" i="1"/>
  <c r="AD354" i="1"/>
  <c r="AD355" i="1"/>
  <c r="Y349" i="1"/>
  <c r="Y350" i="1"/>
  <c r="Y351" i="1"/>
  <c r="Y353" i="1"/>
  <c r="Y354" i="1"/>
  <c r="Y355" i="1"/>
  <c r="W349" i="1"/>
  <c r="W350" i="1"/>
  <c r="W351" i="1"/>
  <c r="W352" i="1"/>
  <c r="W353" i="1"/>
  <c r="W354" i="1"/>
  <c r="W355" i="1"/>
  <c r="R349" i="1"/>
  <c r="R350" i="1"/>
  <c r="R351" i="1"/>
  <c r="R353" i="1"/>
  <c r="R354" i="1"/>
  <c r="R355" i="1"/>
  <c r="P349" i="1"/>
  <c r="P350" i="1"/>
  <c r="AM180" i="1" s="1"/>
  <c r="AU180" i="1" s="1"/>
  <c r="P351" i="1"/>
  <c r="P352" i="1"/>
  <c r="P353" i="1"/>
  <c r="P354" i="1"/>
  <c r="P355" i="1"/>
  <c r="K349" i="1"/>
  <c r="K350" i="1"/>
  <c r="K351" i="1"/>
  <c r="K353" i="1"/>
  <c r="K354" i="1"/>
  <c r="K355" i="1"/>
  <c r="J349" i="1"/>
  <c r="AL179" i="1" s="1"/>
  <c r="AT179" i="1" s="1"/>
  <c r="J350" i="1"/>
  <c r="J351" i="1"/>
  <c r="J352" i="1"/>
  <c r="J353" i="1"/>
  <c r="J354" i="1"/>
  <c r="J355" i="1"/>
  <c r="E349" i="1"/>
  <c r="E350" i="1"/>
  <c r="E351" i="1"/>
  <c r="E353" i="1"/>
  <c r="E354" i="1"/>
  <c r="E355" i="1"/>
  <c r="AD330" i="1"/>
  <c r="AD331" i="1"/>
  <c r="AD332" i="1"/>
  <c r="AD333" i="1"/>
  <c r="AD334" i="1"/>
  <c r="AD335" i="1"/>
  <c r="AD336" i="1"/>
  <c r="Y330" i="1"/>
  <c r="Y331" i="1"/>
  <c r="Y332" i="1"/>
  <c r="Y334" i="1"/>
  <c r="Y335" i="1"/>
  <c r="Y336" i="1"/>
  <c r="W330" i="1"/>
  <c r="W331" i="1"/>
  <c r="W332" i="1"/>
  <c r="AN172" i="1" s="1"/>
  <c r="AV172" i="1" s="1"/>
  <c r="W333" i="1"/>
  <c r="W334" i="1"/>
  <c r="W335" i="1"/>
  <c r="W336" i="1"/>
  <c r="R330" i="1"/>
  <c r="R331" i="1"/>
  <c r="R334" i="1"/>
  <c r="R335" i="1"/>
  <c r="R336" i="1"/>
  <c r="P330" i="1"/>
  <c r="P331" i="1"/>
  <c r="AM171" i="1" s="1"/>
  <c r="AU171" i="1" s="1"/>
  <c r="P332" i="1"/>
  <c r="P333" i="1"/>
  <c r="P334" i="1"/>
  <c r="P335" i="1"/>
  <c r="P336" i="1"/>
  <c r="K330" i="1"/>
  <c r="K331" i="1"/>
  <c r="K332" i="1"/>
  <c r="K334" i="1"/>
  <c r="K335" i="1"/>
  <c r="K336" i="1"/>
  <c r="AL170" i="1"/>
  <c r="J331" i="1"/>
  <c r="J332" i="1"/>
  <c r="J333" i="1"/>
  <c r="AL173" i="1" s="1"/>
  <c r="J334" i="1"/>
  <c r="AL174" i="1" s="1"/>
  <c r="AT174" i="1" s="1"/>
  <c r="J335" i="1"/>
  <c r="J336" i="1"/>
  <c r="E330" i="1"/>
  <c r="E331" i="1"/>
  <c r="E332" i="1"/>
  <c r="E334" i="1"/>
  <c r="E335" i="1"/>
  <c r="E336" i="1"/>
  <c r="AD311" i="1"/>
  <c r="AD312" i="1"/>
  <c r="AD313" i="1"/>
  <c r="AD314" i="1"/>
  <c r="AO165" i="1" s="1"/>
  <c r="AW165" i="1" s="1"/>
  <c r="AD315" i="1"/>
  <c r="AD316" i="1"/>
  <c r="AD317" i="1"/>
  <c r="Y311" i="1"/>
  <c r="Y312" i="1"/>
  <c r="Y313" i="1"/>
  <c r="Y315" i="1"/>
  <c r="Y316" i="1"/>
  <c r="Y317" i="1"/>
  <c r="W311" i="1"/>
  <c r="W312" i="1"/>
  <c r="W313" i="1"/>
  <c r="W314" i="1"/>
  <c r="W315" i="1"/>
  <c r="W316" i="1"/>
  <c r="W317" i="1"/>
  <c r="R311" i="1"/>
  <c r="R312" i="1"/>
  <c r="R313" i="1"/>
  <c r="R315" i="1"/>
  <c r="R316" i="1"/>
  <c r="R317" i="1"/>
  <c r="P311" i="1"/>
  <c r="P312" i="1"/>
  <c r="AM163" i="1" s="1"/>
  <c r="AU163" i="1" s="1"/>
  <c r="P313" i="1"/>
  <c r="P314" i="1"/>
  <c r="P315" i="1"/>
  <c r="P316" i="1"/>
  <c r="P317" i="1"/>
  <c r="K311" i="1"/>
  <c r="K312" i="1"/>
  <c r="K313" i="1"/>
  <c r="K315" i="1"/>
  <c r="K316" i="1"/>
  <c r="K317" i="1"/>
  <c r="J311" i="1"/>
  <c r="J312" i="1"/>
  <c r="J313" i="1"/>
  <c r="J314" i="1"/>
  <c r="J315" i="1"/>
  <c r="J316" i="1"/>
  <c r="J317" i="1"/>
  <c r="E311" i="1"/>
  <c r="E312" i="1"/>
  <c r="E313" i="1"/>
  <c r="E315" i="1"/>
  <c r="E316" i="1"/>
  <c r="E317" i="1"/>
  <c r="AD292" i="1"/>
  <c r="AD293" i="1"/>
  <c r="AD294" i="1"/>
  <c r="AD295" i="1"/>
  <c r="AD296" i="1"/>
  <c r="AD297" i="1"/>
  <c r="AD298" i="1"/>
  <c r="Y292" i="1"/>
  <c r="Y293" i="1"/>
  <c r="Y294" i="1"/>
  <c r="Y296" i="1"/>
  <c r="Y297" i="1"/>
  <c r="Y298" i="1"/>
  <c r="W292" i="1"/>
  <c r="W293" i="1"/>
  <c r="W294" i="1"/>
  <c r="W295" i="1"/>
  <c r="W296" i="1"/>
  <c r="W297" i="1"/>
  <c r="W298" i="1"/>
  <c r="R292" i="1"/>
  <c r="R293" i="1"/>
  <c r="R294" i="1"/>
  <c r="R296" i="1"/>
  <c r="R297" i="1"/>
  <c r="R298" i="1"/>
  <c r="P292" i="1"/>
  <c r="P293" i="1"/>
  <c r="P294" i="1"/>
  <c r="P295" i="1"/>
  <c r="P296" i="1"/>
  <c r="P297" i="1"/>
  <c r="P298" i="1"/>
  <c r="K292" i="1"/>
  <c r="K293" i="1"/>
  <c r="K294" i="1"/>
  <c r="K296" i="1"/>
  <c r="K297" i="1"/>
  <c r="K298" i="1"/>
  <c r="J292" i="1"/>
  <c r="J293" i="1"/>
  <c r="J294" i="1"/>
  <c r="J295" i="1"/>
  <c r="J296" i="1"/>
  <c r="J297" i="1"/>
  <c r="J298" i="1"/>
  <c r="E292" i="1"/>
  <c r="E293" i="1"/>
  <c r="E294" i="1"/>
  <c r="E296" i="1"/>
  <c r="E297" i="1"/>
  <c r="E298" i="1"/>
  <c r="AD272" i="1"/>
  <c r="AD273" i="1"/>
  <c r="AD274" i="1"/>
  <c r="AD275" i="1"/>
  <c r="AO145" i="1" s="1"/>
  <c r="AW145" i="1" s="1"/>
  <c r="AD276" i="1"/>
  <c r="AD277" i="1"/>
  <c r="AD278" i="1"/>
  <c r="Y272" i="1"/>
  <c r="Y273" i="1"/>
  <c r="Y275" i="1"/>
  <c r="Y276" i="1"/>
  <c r="Y277" i="1"/>
  <c r="Y278" i="1"/>
  <c r="W272" i="1"/>
  <c r="W273" i="1"/>
  <c r="W274" i="1"/>
  <c r="AN144" i="1" s="1"/>
  <c r="W275" i="1"/>
  <c r="W276" i="1"/>
  <c r="W277" i="1"/>
  <c r="W278" i="1"/>
  <c r="AN148" i="1" s="1"/>
  <c r="AV148" i="1" s="1"/>
  <c r="R272" i="1"/>
  <c r="R273" i="1"/>
  <c r="R275" i="1"/>
  <c r="R276" i="1"/>
  <c r="R277" i="1"/>
  <c r="R278" i="1"/>
  <c r="P272" i="1"/>
  <c r="P273" i="1"/>
  <c r="P274" i="1"/>
  <c r="P275" i="1"/>
  <c r="P276" i="1"/>
  <c r="P277" i="1"/>
  <c r="P278" i="1"/>
  <c r="K272" i="1"/>
  <c r="K273" i="1"/>
  <c r="K275" i="1"/>
  <c r="K276" i="1"/>
  <c r="K277" i="1"/>
  <c r="K278" i="1"/>
  <c r="J272" i="1"/>
  <c r="J273" i="1"/>
  <c r="J274" i="1"/>
  <c r="J275" i="1"/>
  <c r="J276" i="1"/>
  <c r="AL146" i="1" s="1"/>
  <c r="AT146" i="1" s="1"/>
  <c r="J277" i="1"/>
  <c r="E272" i="1"/>
  <c r="E273" i="1"/>
  <c r="E275" i="1"/>
  <c r="E276" i="1"/>
  <c r="E277" i="1"/>
  <c r="E278" i="1"/>
  <c r="AD232" i="1"/>
  <c r="AD233" i="1"/>
  <c r="AD234" i="1"/>
  <c r="AD235" i="1"/>
  <c r="AD236" i="1"/>
  <c r="AD237" i="1"/>
  <c r="AD238" i="1"/>
  <c r="Y232" i="1"/>
  <c r="Y233" i="1"/>
  <c r="Y234" i="1"/>
  <c r="Y236" i="1"/>
  <c r="Y237" i="1"/>
  <c r="Y238" i="1"/>
  <c r="W232" i="1"/>
  <c r="W233" i="1"/>
  <c r="W234" i="1"/>
  <c r="W235" i="1"/>
  <c r="W236" i="1"/>
  <c r="W237" i="1"/>
  <c r="W238" i="1"/>
  <c r="R232" i="1"/>
  <c r="R233" i="1"/>
  <c r="R234" i="1"/>
  <c r="R236" i="1"/>
  <c r="R237" i="1"/>
  <c r="R238" i="1"/>
  <c r="P232" i="1"/>
  <c r="P233" i="1"/>
  <c r="P234" i="1"/>
  <c r="P235" i="1"/>
  <c r="P236" i="1"/>
  <c r="P237" i="1"/>
  <c r="P238" i="1"/>
  <c r="K232" i="1"/>
  <c r="K233" i="1"/>
  <c r="K234" i="1"/>
  <c r="K236" i="1"/>
  <c r="K237" i="1"/>
  <c r="K238" i="1"/>
  <c r="J232" i="1"/>
  <c r="J233" i="1"/>
  <c r="J234" i="1"/>
  <c r="J235" i="1"/>
  <c r="J236" i="1"/>
  <c r="J237" i="1"/>
  <c r="J238" i="1"/>
  <c r="E232" i="1"/>
  <c r="E233" i="1"/>
  <c r="E234" i="1"/>
  <c r="E236" i="1"/>
  <c r="E237" i="1"/>
  <c r="E238" i="1"/>
  <c r="AD212" i="1"/>
  <c r="AD213" i="1"/>
  <c r="AD214" i="1"/>
  <c r="AD215" i="1"/>
  <c r="AD216" i="1"/>
  <c r="AD217" i="1"/>
  <c r="AD218" i="1"/>
  <c r="Y212" i="1"/>
  <c r="Y213" i="1"/>
  <c r="Y214" i="1"/>
  <c r="Y216" i="1"/>
  <c r="Y217" i="1"/>
  <c r="Y218" i="1"/>
  <c r="W212" i="1"/>
  <c r="W213" i="1"/>
  <c r="W214" i="1"/>
  <c r="W215" i="1"/>
  <c r="W216" i="1"/>
  <c r="W217" i="1"/>
  <c r="W218" i="1"/>
  <c r="R212" i="1"/>
  <c r="R213" i="1"/>
  <c r="R214" i="1"/>
  <c r="R216" i="1"/>
  <c r="R217" i="1"/>
  <c r="R218" i="1"/>
  <c r="P212" i="1"/>
  <c r="P213" i="1"/>
  <c r="P214" i="1"/>
  <c r="P215" i="1"/>
  <c r="P216" i="1"/>
  <c r="P217" i="1"/>
  <c r="P218" i="1"/>
  <c r="K212" i="1"/>
  <c r="K213" i="1"/>
  <c r="K214" i="1"/>
  <c r="K216" i="1"/>
  <c r="K217" i="1"/>
  <c r="K218" i="1"/>
  <c r="J212" i="1"/>
  <c r="J213" i="1"/>
  <c r="J214" i="1"/>
  <c r="J215" i="1"/>
  <c r="J216" i="1"/>
  <c r="J217" i="1"/>
  <c r="J218" i="1"/>
  <c r="E212" i="1"/>
  <c r="E213" i="1"/>
  <c r="E214" i="1"/>
  <c r="E216" i="1"/>
  <c r="E217" i="1"/>
  <c r="E218" i="1"/>
  <c r="AD192" i="1"/>
  <c r="AD193" i="1"/>
  <c r="AD194" i="1"/>
  <c r="AD195" i="1"/>
  <c r="AD196" i="1"/>
  <c r="AD197" i="1"/>
  <c r="AD198" i="1"/>
  <c r="Y192" i="1"/>
  <c r="Y193" i="1"/>
  <c r="Y194" i="1"/>
  <c r="Y195" i="1"/>
  <c r="Y196" i="1"/>
  <c r="Y197" i="1"/>
  <c r="Y198" i="1"/>
  <c r="W192" i="1"/>
  <c r="W193" i="1"/>
  <c r="W194" i="1"/>
  <c r="W195" i="1"/>
  <c r="W196" i="1"/>
  <c r="W197" i="1"/>
  <c r="W198" i="1"/>
  <c r="R192" i="1"/>
  <c r="R193" i="1"/>
  <c r="R194" i="1"/>
  <c r="R195" i="1"/>
  <c r="R196" i="1"/>
  <c r="R197" i="1"/>
  <c r="R198" i="1"/>
  <c r="P192" i="1"/>
  <c r="P193" i="1"/>
  <c r="P194" i="1"/>
  <c r="P195" i="1"/>
  <c r="P196" i="1"/>
  <c r="P197" i="1"/>
  <c r="P198" i="1"/>
  <c r="K192" i="1"/>
  <c r="K193" i="1"/>
  <c r="K194" i="1"/>
  <c r="K195" i="1"/>
  <c r="K196" i="1"/>
  <c r="K197" i="1"/>
  <c r="K198" i="1"/>
  <c r="J192" i="1"/>
  <c r="J193" i="1"/>
  <c r="J194" i="1"/>
  <c r="J195" i="1"/>
  <c r="J196" i="1"/>
  <c r="J197" i="1"/>
  <c r="J198" i="1"/>
  <c r="E192" i="1"/>
  <c r="E193" i="1"/>
  <c r="E194" i="1"/>
  <c r="E195" i="1"/>
  <c r="E196" i="1"/>
  <c r="E197" i="1"/>
  <c r="E198" i="1"/>
  <c r="AD171" i="1"/>
  <c r="AO90" i="1" s="1"/>
  <c r="AW90" i="1" s="1"/>
  <c r="AD172" i="1"/>
  <c r="AD173" i="1"/>
  <c r="AD174" i="1"/>
  <c r="AO93" i="1" s="1"/>
  <c r="AD175" i="1"/>
  <c r="AO94" i="1" s="1"/>
  <c r="AW94" i="1" s="1"/>
  <c r="AD176" i="1"/>
  <c r="AD177" i="1"/>
  <c r="AD178" i="1"/>
  <c r="AD179" i="1"/>
  <c r="AO98" i="1" s="1"/>
  <c r="AW98" i="1" s="1"/>
  <c r="Y171" i="1"/>
  <c r="Y172" i="1"/>
  <c r="Y173" i="1"/>
  <c r="Y175" i="1"/>
  <c r="Y176" i="1"/>
  <c r="Y177" i="1"/>
  <c r="Y178" i="1"/>
  <c r="Y179" i="1"/>
  <c r="W171" i="1"/>
  <c r="W172" i="1"/>
  <c r="W173" i="1"/>
  <c r="W174" i="1"/>
  <c r="AN93" i="1" s="1"/>
  <c r="W175" i="1"/>
  <c r="W176" i="1"/>
  <c r="W177" i="1"/>
  <c r="W178" i="1"/>
  <c r="AN97" i="1" s="1"/>
  <c r="W179" i="1"/>
  <c r="R171" i="1"/>
  <c r="R172" i="1"/>
  <c r="R173" i="1"/>
  <c r="R175" i="1"/>
  <c r="R176" i="1"/>
  <c r="R177" i="1"/>
  <c r="R178" i="1"/>
  <c r="R179" i="1"/>
  <c r="P171" i="1"/>
  <c r="P172" i="1"/>
  <c r="P173" i="1"/>
  <c r="P174" i="1"/>
  <c r="P175" i="1"/>
  <c r="P176" i="1"/>
  <c r="P177" i="1"/>
  <c r="AM96" i="1" s="1"/>
  <c r="AU96" i="1" s="1"/>
  <c r="P178" i="1"/>
  <c r="P179" i="1"/>
  <c r="K171" i="1"/>
  <c r="K172" i="1"/>
  <c r="K173" i="1"/>
  <c r="K175" i="1"/>
  <c r="K176" i="1"/>
  <c r="K177" i="1"/>
  <c r="K178" i="1"/>
  <c r="K179" i="1"/>
  <c r="J171" i="1"/>
  <c r="J172" i="1"/>
  <c r="J173" i="1"/>
  <c r="J174" i="1"/>
  <c r="AL93" i="1" s="1"/>
  <c r="J175" i="1"/>
  <c r="J176" i="1"/>
  <c r="AL95" i="1" s="1"/>
  <c r="AT95" i="1" s="1"/>
  <c r="J177" i="1"/>
  <c r="J178" i="1"/>
  <c r="J179" i="1"/>
  <c r="E171" i="1"/>
  <c r="E172" i="1"/>
  <c r="E173" i="1"/>
  <c r="E175" i="1"/>
  <c r="E176" i="1"/>
  <c r="E177" i="1"/>
  <c r="E178" i="1"/>
  <c r="AD131" i="1"/>
  <c r="AO70" i="1" s="1"/>
  <c r="AW70" i="1" s="1"/>
  <c r="AD132" i="1"/>
  <c r="AD133" i="1"/>
  <c r="AD134" i="1"/>
  <c r="AD135" i="1"/>
  <c r="AD136" i="1"/>
  <c r="AO75" i="1" s="1"/>
  <c r="AD137" i="1"/>
  <c r="Y130" i="1"/>
  <c r="Y131" i="1"/>
  <c r="Y132" i="1"/>
  <c r="Y133" i="1"/>
  <c r="Y135" i="1"/>
  <c r="Y136" i="1"/>
  <c r="Y137" i="1"/>
  <c r="W131" i="1"/>
  <c r="W132" i="1"/>
  <c r="W133" i="1"/>
  <c r="W134" i="1"/>
  <c r="AN73" i="1" s="1"/>
  <c r="W135" i="1"/>
  <c r="W136" i="1"/>
  <c r="R131" i="1"/>
  <c r="R132" i="1"/>
  <c r="R133" i="1"/>
  <c r="R135" i="1"/>
  <c r="R136" i="1"/>
  <c r="R137" i="1"/>
  <c r="P131" i="1"/>
  <c r="P132" i="1"/>
  <c r="P133" i="1"/>
  <c r="P134" i="1"/>
  <c r="AM73" i="1" s="1"/>
  <c r="P135" i="1"/>
  <c r="P136" i="1"/>
  <c r="K131" i="1"/>
  <c r="K132" i="1"/>
  <c r="K133" i="1"/>
  <c r="K135" i="1"/>
  <c r="K136" i="1"/>
  <c r="K137" i="1"/>
  <c r="J131" i="1"/>
  <c r="J132" i="1"/>
  <c r="J133" i="1"/>
  <c r="AE133" i="1" s="1"/>
  <c r="J134" i="1"/>
  <c r="AL73" i="1" s="1"/>
  <c r="J135" i="1"/>
  <c r="AE135" i="1" s="1"/>
  <c r="J136" i="1"/>
  <c r="J137" i="1"/>
  <c r="E131" i="1"/>
  <c r="E132" i="1"/>
  <c r="E133" i="1"/>
  <c r="E135" i="1"/>
  <c r="E136" i="1"/>
  <c r="E137" i="1"/>
  <c r="AD151" i="1"/>
  <c r="AD152" i="1"/>
  <c r="AD153" i="1"/>
  <c r="AD154" i="1"/>
  <c r="AD155" i="1"/>
  <c r="AD156" i="1"/>
  <c r="AD157" i="1"/>
  <c r="Y151" i="1"/>
  <c r="Y152" i="1"/>
  <c r="Y153" i="1"/>
  <c r="Y155" i="1"/>
  <c r="Y156" i="1"/>
  <c r="Y157" i="1"/>
  <c r="W151" i="1"/>
  <c r="W152" i="1"/>
  <c r="W153" i="1"/>
  <c r="W154" i="1"/>
  <c r="W155" i="1"/>
  <c r="W156" i="1"/>
  <c r="W157" i="1"/>
  <c r="R151" i="1"/>
  <c r="R152" i="1"/>
  <c r="R153" i="1"/>
  <c r="R155" i="1"/>
  <c r="R156" i="1"/>
  <c r="R157" i="1"/>
  <c r="P151" i="1"/>
  <c r="P152" i="1"/>
  <c r="P153" i="1"/>
  <c r="P154" i="1"/>
  <c r="P155" i="1"/>
  <c r="P156" i="1"/>
  <c r="P157" i="1"/>
  <c r="K151" i="1"/>
  <c r="K152" i="1"/>
  <c r="K153" i="1"/>
  <c r="K155" i="1"/>
  <c r="K156" i="1"/>
  <c r="K157" i="1"/>
  <c r="J151" i="1"/>
  <c r="J152" i="1"/>
  <c r="J153" i="1"/>
  <c r="J154" i="1"/>
  <c r="J155" i="1"/>
  <c r="J156" i="1"/>
  <c r="J157" i="1"/>
  <c r="E151" i="1"/>
  <c r="E152" i="1"/>
  <c r="E153" i="1"/>
  <c r="E155" i="1"/>
  <c r="E156" i="1"/>
  <c r="E157" i="1"/>
  <c r="AD90" i="1"/>
  <c r="AD91" i="1"/>
  <c r="AD92" i="1"/>
  <c r="AD93" i="1"/>
  <c r="AD94" i="1"/>
  <c r="AD95" i="1"/>
  <c r="AD96" i="1"/>
  <c r="AD97" i="1"/>
  <c r="Y90" i="1"/>
  <c r="Y91" i="1"/>
  <c r="Y92" i="1"/>
  <c r="Y93" i="1"/>
  <c r="Y94" i="1"/>
  <c r="Y95" i="1"/>
  <c r="Y96" i="1"/>
  <c r="Y97" i="1"/>
  <c r="W90" i="1"/>
  <c r="W91" i="1"/>
  <c r="W92" i="1"/>
  <c r="W93" i="1"/>
  <c r="W94" i="1"/>
  <c r="W95" i="1"/>
  <c r="W96" i="1"/>
  <c r="W97" i="1"/>
  <c r="P90" i="1"/>
  <c r="P91" i="1"/>
  <c r="P92" i="1"/>
  <c r="P93" i="1"/>
  <c r="P94" i="1"/>
  <c r="P95" i="1"/>
  <c r="P96" i="1"/>
  <c r="P97" i="1"/>
  <c r="K90" i="1"/>
  <c r="K91" i="1"/>
  <c r="K92" i="1"/>
  <c r="K94" i="1"/>
  <c r="K95" i="1"/>
  <c r="K96" i="1"/>
  <c r="K97" i="1"/>
  <c r="J90" i="1"/>
  <c r="J91" i="1"/>
  <c r="J92" i="1"/>
  <c r="J93" i="1"/>
  <c r="X93" i="1" s="1"/>
  <c r="J94" i="1"/>
  <c r="J95" i="1"/>
  <c r="X95" i="1" s="1"/>
  <c r="J96" i="1"/>
  <c r="J97" i="1"/>
  <c r="X97" i="1" s="1"/>
  <c r="E90" i="1"/>
  <c r="E91" i="1"/>
  <c r="E92" i="1"/>
  <c r="E94" i="1"/>
  <c r="E95" i="1"/>
  <c r="E96" i="1"/>
  <c r="E97" i="1"/>
  <c r="P75" i="1"/>
  <c r="P76" i="1"/>
  <c r="J72" i="1"/>
  <c r="J73" i="1"/>
  <c r="J74" i="1"/>
  <c r="J75" i="1"/>
  <c r="J76" i="1"/>
  <c r="Q76" i="1" s="1"/>
  <c r="AD50" i="1"/>
  <c r="AD51" i="1"/>
  <c r="AD52" i="1"/>
  <c r="AD53" i="1"/>
  <c r="AD54" i="1"/>
  <c r="AD55" i="1"/>
  <c r="AD56" i="1"/>
  <c r="Y50" i="1"/>
  <c r="Y51" i="1"/>
  <c r="Y52" i="1"/>
  <c r="Y53" i="1"/>
  <c r="Y54" i="1"/>
  <c r="Y55" i="1"/>
  <c r="Y56" i="1"/>
  <c r="R50" i="1"/>
  <c r="R51" i="1"/>
  <c r="R52" i="1"/>
  <c r="R53" i="1"/>
  <c r="R54" i="1"/>
  <c r="R55" i="1"/>
  <c r="R56" i="1"/>
  <c r="P50" i="1"/>
  <c r="P51" i="1"/>
  <c r="P52" i="1"/>
  <c r="P53" i="1"/>
  <c r="P54" i="1"/>
  <c r="P55" i="1"/>
  <c r="P56" i="1"/>
  <c r="K50" i="1"/>
  <c r="K51" i="1"/>
  <c r="K52" i="1"/>
  <c r="K53" i="1"/>
  <c r="K55" i="1"/>
  <c r="K56" i="1"/>
  <c r="J50" i="1"/>
  <c r="J51" i="1"/>
  <c r="Q51" i="1" s="1"/>
  <c r="J52" i="1"/>
  <c r="Q52" i="1" s="1"/>
  <c r="J53" i="1"/>
  <c r="Q53" i="1" s="1"/>
  <c r="J54" i="1"/>
  <c r="J55" i="1"/>
  <c r="J56" i="1"/>
  <c r="Q56" i="1" s="1"/>
  <c r="E50" i="1"/>
  <c r="E51" i="1"/>
  <c r="E52" i="1"/>
  <c r="E53" i="1"/>
  <c r="E55" i="1"/>
  <c r="E56" i="1"/>
  <c r="Y33" i="1"/>
  <c r="Y34" i="1"/>
  <c r="Y35" i="1"/>
  <c r="Y36" i="1"/>
  <c r="R34" i="1"/>
  <c r="R35" i="1"/>
  <c r="R36" i="1"/>
  <c r="E32" i="1"/>
  <c r="E33" i="1"/>
  <c r="E34" i="1"/>
  <c r="E35" i="1"/>
  <c r="E36" i="1"/>
  <c r="K36" i="1"/>
  <c r="W50" i="1"/>
  <c r="W51" i="1"/>
  <c r="X51" i="1" s="1"/>
  <c r="W52" i="1"/>
  <c r="W53" i="1"/>
  <c r="W54" i="1"/>
  <c r="W55" i="1"/>
  <c r="X55" i="1" s="1"/>
  <c r="W56" i="1"/>
  <c r="J30" i="1"/>
  <c r="X30" i="1" s="1"/>
  <c r="J31" i="1"/>
  <c r="X31" i="1" s="1"/>
  <c r="J32" i="1"/>
  <c r="X32" i="1" s="1"/>
  <c r="J33" i="1"/>
  <c r="X33" i="1" s="1"/>
  <c r="J34" i="1"/>
  <c r="X34" i="1" s="1"/>
  <c r="J35" i="1"/>
  <c r="J36" i="1"/>
  <c r="AL25" i="1" s="1"/>
  <c r="AT25" i="1" s="1"/>
  <c r="W10" i="1"/>
  <c r="W11" i="1"/>
  <c r="W12" i="1"/>
  <c r="W13" i="1"/>
  <c r="W14" i="1"/>
  <c r="W15" i="1"/>
  <c r="W16" i="1"/>
  <c r="P10" i="1"/>
  <c r="P11" i="1"/>
  <c r="P12" i="1"/>
  <c r="P13" i="1"/>
  <c r="P14" i="1"/>
  <c r="P15" i="1"/>
  <c r="P16" i="1"/>
  <c r="J10" i="1"/>
  <c r="J11" i="1"/>
  <c r="J12" i="1"/>
  <c r="J13" i="1"/>
  <c r="AD13" i="1"/>
  <c r="AJ129" i="1"/>
  <c r="AG88" i="1"/>
  <c r="AH88" i="1"/>
  <c r="AI88" i="1"/>
  <c r="AJ88" i="1"/>
  <c r="AK88" i="1"/>
  <c r="AG89" i="1"/>
  <c r="AH89" i="1"/>
  <c r="AI89" i="1"/>
  <c r="AJ89" i="1"/>
  <c r="AK89" i="1"/>
  <c r="AG90" i="1"/>
  <c r="AH90" i="1"/>
  <c r="AI90" i="1"/>
  <c r="AJ90" i="1"/>
  <c r="AK90" i="1"/>
  <c r="AL90" i="1"/>
  <c r="AM90" i="1"/>
  <c r="AN90" i="1"/>
  <c r="AV90" i="1" s="1"/>
  <c r="AT90" i="1"/>
  <c r="AU90" i="1"/>
  <c r="AG91" i="1"/>
  <c r="AH91" i="1"/>
  <c r="AI91" i="1"/>
  <c r="AJ91" i="1"/>
  <c r="AK91" i="1"/>
  <c r="AL91" i="1"/>
  <c r="AT91" i="1" s="1"/>
  <c r="AM91" i="1"/>
  <c r="AU91" i="1" s="1"/>
  <c r="AN91" i="1"/>
  <c r="AO91" i="1"/>
  <c r="AW91" i="1" s="1"/>
  <c r="AV91" i="1"/>
  <c r="AG92" i="1"/>
  <c r="AH92" i="1"/>
  <c r="AI92" i="1"/>
  <c r="AJ92" i="1"/>
  <c r="AK92" i="1"/>
  <c r="AL92" i="1"/>
  <c r="AT92" i="1" s="1"/>
  <c r="AM92" i="1"/>
  <c r="AU92" i="1" s="1"/>
  <c r="AN92" i="1"/>
  <c r="AV92" i="1" s="1"/>
  <c r="AO92" i="1"/>
  <c r="AW92" i="1" s="1"/>
  <c r="AG93" i="1"/>
  <c r="AH93" i="1"/>
  <c r="AI93" i="1"/>
  <c r="AJ93" i="1"/>
  <c r="AK93" i="1"/>
  <c r="AM93" i="1"/>
  <c r="AG94" i="1"/>
  <c r="AH94" i="1"/>
  <c r="AI94" i="1"/>
  <c r="AJ94" i="1"/>
  <c r="AK94" i="1"/>
  <c r="AL94" i="1"/>
  <c r="AM94" i="1"/>
  <c r="AN94" i="1"/>
  <c r="AV94" i="1" s="1"/>
  <c r="AT94" i="1"/>
  <c r="AG95" i="1"/>
  <c r="AH95" i="1"/>
  <c r="AI95" i="1"/>
  <c r="AJ95" i="1"/>
  <c r="AK95" i="1"/>
  <c r="AM95" i="1"/>
  <c r="AU95" i="1" s="1"/>
  <c r="AN95" i="1"/>
  <c r="AO95" i="1"/>
  <c r="AW95" i="1" s="1"/>
  <c r="AG96" i="1"/>
  <c r="AH96" i="1"/>
  <c r="AI96" i="1"/>
  <c r="AJ96" i="1"/>
  <c r="AK96" i="1"/>
  <c r="AL96" i="1"/>
  <c r="AT96" i="1" s="1"/>
  <c r="AN96" i="1"/>
  <c r="AV96" i="1" s="1"/>
  <c r="AO96" i="1"/>
  <c r="AW96" i="1" s="1"/>
  <c r="AG97" i="1"/>
  <c r="AH97" i="1"/>
  <c r="AI97" i="1"/>
  <c r="AJ97" i="1"/>
  <c r="AK97" i="1"/>
  <c r="AL97" i="1"/>
  <c r="AT97" i="1" s="1"/>
  <c r="AM97" i="1"/>
  <c r="AU97" i="1" s="1"/>
  <c r="AO97" i="1"/>
  <c r="AW97" i="1" s="1"/>
  <c r="AG98" i="1"/>
  <c r="AH98" i="1"/>
  <c r="AI98" i="1"/>
  <c r="AJ98" i="1"/>
  <c r="AK98" i="1"/>
  <c r="AL98" i="1"/>
  <c r="AT98" i="1" s="1"/>
  <c r="AM98" i="1"/>
  <c r="AU98" i="1" s="1"/>
  <c r="AN98" i="1"/>
  <c r="AV98" i="1" s="1"/>
  <c r="AG19" i="1"/>
  <c r="AH19" i="1"/>
  <c r="AI19" i="1"/>
  <c r="AJ19" i="1"/>
  <c r="AK19" i="1"/>
  <c r="AL19" i="1"/>
  <c r="AT19" i="1" s="1"/>
  <c r="AM19" i="1"/>
  <c r="AU19" i="1" s="1"/>
  <c r="AN19" i="1"/>
  <c r="AV19" i="1" s="1"/>
  <c r="AO19" i="1"/>
  <c r="AW19" i="1" s="1"/>
  <c r="AG20" i="1"/>
  <c r="AH20" i="1"/>
  <c r="AI20" i="1"/>
  <c r="AJ20" i="1"/>
  <c r="AK20" i="1"/>
  <c r="AL20" i="1"/>
  <c r="AM20" i="1"/>
  <c r="AN20" i="1"/>
  <c r="AO20" i="1"/>
  <c r="AW20" i="1" s="1"/>
  <c r="AT20" i="1"/>
  <c r="AU20" i="1"/>
  <c r="AV20" i="1"/>
  <c r="AG21" i="1"/>
  <c r="AH21" i="1"/>
  <c r="AI21" i="1"/>
  <c r="AJ21" i="1"/>
  <c r="AK21" i="1"/>
  <c r="AM21" i="1"/>
  <c r="AU21" i="1" s="1"/>
  <c r="AN21" i="1"/>
  <c r="AV21" i="1" s="1"/>
  <c r="AO21" i="1"/>
  <c r="AW21" i="1" s="1"/>
  <c r="AG22" i="1"/>
  <c r="AH22" i="1"/>
  <c r="AI22" i="1"/>
  <c r="AJ22" i="1"/>
  <c r="AK22" i="1"/>
  <c r="AL22" i="1"/>
  <c r="AM22" i="1"/>
  <c r="AN22" i="1"/>
  <c r="AO22" i="1"/>
  <c r="AT22" i="1"/>
  <c r="AU22" i="1"/>
  <c r="AV22" i="1"/>
  <c r="AW22" i="1"/>
  <c r="AG23" i="1"/>
  <c r="AH23" i="1"/>
  <c r="AI23" i="1"/>
  <c r="AJ23" i="1"/>
  <c r="AK23" i="1"/>
  <c r="AL23" i="1"/>
  <c r="AM23" i="1"/>
  <c r="AN23" i="1"/>
  <c r="AV23" i="1" s="1"/>
  <c r="AO23" i="1"/>
  <c r="AW23" i="1" s="1"/>
  <c r="AU23" i="1"/>
  <c r="AG24" i="1"/>
  <c r="AH24" i="1"/>
  <c r="AI24" i="1"/>
  <c r="AJ24" i="1"/>
  <c r="AK24" i="1"/>
  <c r="AL24" i="1"/>
  <c r="AT24" i="1" s="1"/>
  <c r="AG25" i="1"/>
  <c r="AH25" i="1"/>
  <c r="AI25" i="1"/>
  <c r="AJ25" i="1"/>
  <c r="AK25" i="1"/>
  <c r="AG144" i="1"/>
  <c r="AH144" i="1"/>
  <c r="AI144" i="1"/>
  <c r="AJ144" i="1"/>
  <c r="AK144" i="1"/>
  <c r="AL144" i="1"/>
  <c r="AM144" i="1"/>
  <c r="AO144" i="1"/>
  <c r="AG145" i="1"/>
  <c r="AH145" i="1"/>
  <c r="AI145" i="1"/>
  <c r="AJ145" i="1"/>
  <c r="AK145" i="1"/>
  <c r="AL145" i="1"/>
  <c r="AM145" i="1"/>
  <c r="AN145" i="1"/>
  <c r="AV145" i="1" s="1"/>
  <c r="AT145" i="1"/>
  <c r="AG146" i="1"/>
  <c r="AH146" i="1"/>
  <c r="AI146" i="1"/>
  <c r="AJ146" i="1"/>
  <c r="AK146" i="1"/>
  <c r="AM146" i="1"/>
  <c r="AU146" i="1" s="1"/>
  <c r="AN146" i="1"/>
  <c r="AV146" i="1" s="1"/>
  <c r="AO146" i="1"/>
  <c r="AW146" i="1"/>
  <c r="AG147" i="1"/>
  <c r="AH147" i="1"/>
  <c r="AI147" i="1"/>
  <c r="AJ147" i="1"/>
  <c r="AK147" i="1"/>
  <c r="AL147" i="1"/>
  <c r="AM147" i="1"/>
  <c r="AN147" i="1"/>
  <c r="AV147" i="1" s="1"/>
  <c r="AO147" i="1"/>
  <c r="AW147" i="1" s="1"/>
  <c r="AT147" i="1"/>
  <c r="AG148" i="1"/>
  <c r="AH148" i="1"/>
  <c r="AI148" i="1"/>
  <c r="AJ148" i="1"/>
  <c r="AK148" i="1"/>
  <c r="AM148" i="1"/>
  <c r="AU148" i="1" s="1"/>
  <c r="AO148" i="1"/>
  <c r="AW148" i="1" s="1"/>
  <c r="AG60" i="1"/>
  <c r="AH60" i="1"/>
  <c r="AI60" i="1"/>
  <c r="AJ60" i="1"/>
  <c r="AK60" i="1"/>
  <c r="AL60" i="1"/>
  <c r="AT60" i="1" s="1"/>
  <c r="AM60" i="1"/>
  <c r="AU60" i="1" s="1"/>
  <c r="AN60" i="1"/>
  <c r="AV60" i="1" s="1"/>
  <c r="AO60" i="1"/>
  <c r="AW60" i="1" s="1"/>
  <c r="AG61" i="1"/>
  <c r="AH61" i="1"/>
  <c r="AI61" i="1"/>
  <c r="AJ61" i="1"/>
  <c r="AK61" i="1"/>
  <c r="AL61" i="1"/>
  <c r="AT61" i="1" s="1"/>
  <c r="AM61" i="1"/>
  <c r="AU61" i="1" s="1"/>
  <c r="AN61" i="1"/>
  <c r="AV61" i="1" s="1"/>
  <c r="AO61" i="1"/>
  <c r="AW61" i="1" s="1"/>
  <c r="AG62" i="1"/>
  <c r="AH62" i="1"/>
  <c r="AI62" i="1"/>
  <c r="AJ62" i="1"/>
  <c r="AK62" i="1"/>
  <c r="AL62" i="1"/>
  <c r="AT62" i="1" s="1"/>
  <c r="AM62" i="1"/>
  <c r="AU62" i="1" s="1"/>
  <c r="AN62" i="1"/>
  <c r="AV62" i="1" s="1"/>
  <c r="AO62" i="1"/>
  <c r="AW62" i="1" s="1"/>
  <c r="AG63" i="1"/>
  <c r="AH63" i="1"/>
  <c r="AI63" i="1"/>
  <c r="AJ63" i="1"/>
  <c r="AK63" i="1"/>
  <c r="AG64" i="1"/>
  <c r="AH64" i="1"/>
  <c r="AI64" i="1"/>
  <c r="AJ64" i="1"/>
  <c r="AK64" i="1"/>
  <c r="AG65" i="1"/>
  <c r="AH65" i="1"/>
  <c r="AI65" i="1"/>
  <c r="AJ65" i="1"/>
  <c r="AK65" i="1"/>
  <c r="AG66" i="1"/>
  <c r="AH66" i="1"/>
  <c r="AI66" i="1"/>
  <c r="AJ66" i="1"/>
  <c r="AK66" i="1"/>
  <c r="AG68" i="1"/>
  <c r="AH68" i="1"/>
  <c r="AI68" i="1"/>
  <c r="AJ68" i="1"/>
  <c r="AK68" i="1"/>
  <c r="AG69" i="1"/>
  <c r="AH69" i="1"/>
  <c r="AI69" i="1"/>
  <c r="AJ69" i="1"/>
  <c r="AK69" i="1"/>
  <c r="AG70" i="1"/>
  <c r="AH70" i="1"/>
  <c r="AI70" i="1"/>
  <c r="AJ70" i="1"/>
  <c r="AK70" i="1"/>
  <c r="AL70" i="1"/>
  <c r="AT70" i="1" s="1"/>
  <c r="AM70" i="1"/>
  <c r="AU70" i="1" s="1"/>
  <c r="AN70" i="1"/>
  <c r="AV70" i="1" s="1"/>
  <c r="AG71" i="1"/>
  <c r="AH71" i="1"/>
  <c r="AI71" i="1"/>
  <c r="AJ71" i="1"/>
  <c r="AK71" i="1"/>
  <c r="AL71" i="1"/>
  <c r="AT71" i="1" s="1"/>
  <c r="AM71" i="1"/>
  <c r="AU71" i="1" s="1"/>
  <c r="AN71" i="1"/>
  <c r="AO71" i="1"/>
  <c r="AW71" i="1" s="1"/>
  <c r="AV71" i="1"/>
  <c r="AG72" i="1"/>
  <c r="AH72" i="1"/>
  <c r="AI72" i="1"/>
  <c r="AJ72" i="1"/>
  <c r="AK72" i="1"/>
  <c r="AL72" i="1"/>
  <c r="AT72" i="1" s="1"/>
  <c r="AM72" i="1"/>
  <c r="AU72" i="1" s="1"/>
  <c r="AN72" i="1"/>
  <c r="AO72" i="1"/>
  <c r="AW72" i="1" s="1"/>
  <c r="AV72" i="1"/>
  <c r="AG73" i="1"/>
  <c r="AH73" i="1"/>
  <c r="AI73" i="1"/>
  <c r="AJ73" i="1"/>
  <c r="AK73" i="1"/>
  <c r="AO73" i="1"/>
  <c r="AG74" i="1"/>
  <c r="AH74" i="1"/>
  <c r="AI74" i="1"/>
  <c r="AJ74" i="1"/>
  <c r="AK74" i="1"/>
  <c r="AL74" i="1"/>
  <c r="AM74" i="1"/>
  <c r="AN74" i="1"/>
  <c r="AO74" i="1"/>
  <c r="AT74" i="1"/>
  <c r="AU74" i="1"/>
  <c r="AV74" i="1"/>
  <c r="AW74" i="1"/>
  <c r="AG75" i="1"/>
  <c r="AH75" i="1"/>
  <c r="AI75" i="1"/>
  <c r="AJ75" i="1"/>
  <c r="AK75" i="1"/>
  <c r="AL75" i="1"/>
  <c r="AM75" i="1"/>
  <c r="AN75" i="1"/>
  <c r="AT75" i="1"/>
  <c r="AU75" i="1"/>
  <c r="AV75" i="1"/>
  <c r="AG76" i="1"/>
  <c r="AH76" i="1"/>
  <c r="AI76" i="1"/>
  <c r="AJ76" i="1"/>
  <c r="AK76" i="1"/>
  <c r="AL76" i="1"/>
  <c r="AT76" i="1" s="1"/>
  <c r="AO76" i="1"/>
  <c r="AW76" i="1" s="1"/>
  <c r="AG217" i="1"/>
  <c r="AH217" i="1"/>
  <c r="AI217" i="1"/>
  <c r="AJ217" i="1"/>
  <c r="AK217" i="1"/>
  <c r="AG218" i="1"/>
  <c r="AH218" i="1"/>
  <c r="AI218" i="1"/>
  <c r="AJ218" i="1"/>
  <c r="AK218" i="1"/>
  <c r="AG219" i="1"/>
  <c r="AH219" i="1"/>
  <c r="AI219" i="1"/>
  <c r="AJ219" i="1"/>
  <c r="AK219" i="1"/>
  <c r="AM219" i="1"/>
  <c r="AN219" i="1"/>
  <c r="AO219" i="1"/>
  <c r="AU219" i="1"/>
  <c r="AV219" i="1"/>
  <c r="AW219" i="1"/>
  <c r="AG220" i="1"/>
  <c r="AH220" i="1"/>
  <c r="AI220" i="1"/>
  <c r="AJ220" i="1"/>
  <c r="AK220" i="1"/>
  <c r="AL220" i="1"/>
  <c r="AM220" i="1"/>
  <c r="AN220" i="1"/>
  <c r="AV220" i="1" s="1"/>
  <c r="AO220" i="1"/>
  <c r="AT220" i="1"/>
  <c r="AW220" i="1"/>
  <c r="AG221" i="1"/>
  <c r="AH221" i="1"/>
  <c r="AI221" i="1"/>
  <c r="AJ221" i="1"/>
  <c r="AK221" i="1"/>
  <c r="AL221" i="1"/>
  <c r="AM221" i="1"/>
  <c r="AN221" i="1"/>
  <c r="AV221" i="1" s="1"/>
  <c r="AO221" i="1"/>
  <c r="AW221" i="1" s="1"/>
  <c r="AT221" i="1"/>
  <c r="AG222" i="1"/>
  <c r="AH222" i="1"/>
  <c r="AI222" i="1"/>
  <c r="AJ222" i="1"/>
  <c r="AK222" i="1"/>
  <c r="AL222" i="1"/>
  <c r="AM222" i="1"/>
  <c r="AN222" i="1"/>
  <c r="AG223" i="1"/>
  <c r="AH223" i="1"/>
  <c r="AI223" i="1"/>
  <c r="AJ223" i="1"/>
  <c r="AK223" i="1"/>
  <c r="AM223" i="1"/>
  <c r="AU223" i="1" s="1"/>
  <c r="AN223" i="1"/>
  <c r="AV223" i="1" s="1"/>
  <c r="AO223" i="1"/>
  <c r="AW223" i="1" s="1"/>
  <c r="AG224" i="1"/>
  <c r="AH224" i="1"/>
  <c r="AI224" i="1"/>
  <c r="AJ224" i="1"/>
  <c r="AK224" i="1"/>
  <c r="AL224" i="1"/>
  <c r="AT224" i="1" s="1"/>
  <c r="AM224" i="1"/>
  <c r="AU224" i="1" s="1"/>
  <c r="AN224" i="1"/>
  <c r="AV224" i="1" s="1"/>
  <c r="AO224" i="1"/>
  <c r="AW224" i="1" s="1"/>
  <c r="AG225" i="1"/>
  <c r="AH225" i="1"/>
  <c r="AI225" i="1"/>
  <c r="AJ225" i="1"/>
  <c r="AK225" i="1"/>
  <c r="AL225" i="1"/>
  <c r="AT225" i="1" s="1"/>
  <c r="AM225" i="1"/>
  <c r="AO225" i="1"/>
  <c r="AW225" i="1" s="1"/>
  <c r="AK216" i="1"/>
  <c r="AI216" i="1"/>
  <c r="AH216" i="1"/>
  <c r="AG216" i="1"/>
  <c r="AJ216" i="1"/>
  <c r="AG209" i="1"/>
  <c r="AH209" i="1"/>
  <c r="AI209" i="1"/>
  <c r="AJ209" i="1"/>
  <c r="AK209" i="1"/>
  <c r="AG210" i="1"/>
  <c r="AH210" i="1"/>
  <c r="AI210" i="1"/>
  <c r="AJ210" i="1"/>
  <c r="AK210" i="1"/>
  <c r="AG211" i="1"/>
  <c r="AH211" i="1"/>
  <c r="AI211" i="1"/>
  <c r="AJ211" i="1"/>
  <c r="AK211" i="1"/>
  <c r="AL211" i="1"/>
  <c r="AM211" i="1"/>
  <c r="AN211" i="1"/>
  <c r="AO211" i="1"/>
  <c r="AW211" i="1" s="1"/>
  <c r="AT211" i="1"/>
  <c r="AU211" i="1"/>
  <c r="AV211" i="1"/>
  <c r="AG212" i="1"/>
  <c r="AH212" i="1"/>
  <c r="AI212" i="1"/>
  <c r="AJ212" i="1"/>
  <c r="AK212" i="1"/>
  <c r="AL212" i="1"/>
  <c r="AM212" i="1"/>
  <c r="AN212" i="1"/>
  <c r="AO212" i="1"/>
  <c r="AT212" i="1"/>
  <c r="AU212" i="1"/>
  <c r="AV212" i="1"/>
  <c r="AG213" i="1"/>
  <c r="AH213" i="1"/>
  <c r="AI213" i="1"/>
  <c r="AJ213" i="1"/>
  <c r="AK213" i="1"/>
  <c r="AL213" i="1"/>
  <c r="AM213" i="1"/>
  <c r="AN213" i="1"/>
  <c r="AO213" i="1"/>
  <c r="AT213" i="1"/>
  <c r="AU213" i="1"/>
  <c r="AV213" i="1"/>
  <c r="AW213" i="1"/>
  <c r="AG214" i="1"/>
  <c r="AH214" i="1"/>
  <c r="AI214" i="1"/>
  <c r="AJ214" i="1"/>
  <c r="AK214" i="1"/>
  <c r="AL214" i="1"/>
  <c r="AM214" i="1"/>
  <c r="AO214" i="1"/>
  <c r="AW214" i="1" s="1"/>
  <c r="AG215" i="1"/>
  <c r="AH215" i="1"/>
  <c r="AI215" i="1"/>
  <c r="AJ215" i="1"/>
  <c r="AK215" i="1"/>
  <c r="AL215" i="1"/>
  <c r="AT215" i="1" s="1"/>
  <c r="AM215" i="1"/>
  <c r="AU215" i="1" s="1"/>
  <c r="AN215" i="1"/>
  <c r="AV215" i="1"/>
  <c r="AK208" i="1"/>
  <c r="AI208" i="1"/>
  <c r="AH208" i="1"/>
  <c r="AG208" i="1"/>
  <c r="AJ208" i="1"/>
  <c r="AG201" i="1"/>
  <c r="AH201" i="1"/>
  <c r="AI201" i="1"/>
  <c r="AJ201" i="1"/>
  <c r="AK201" i="1"/>
  <c r="AG202" i="1"/>
  <c r="AH202" i="1"/>
  <c r="AI202" i="1"/>
  <c r="AJ202" i="1"/>
  <c r="AK202" i="1"/>
  <c r="AG203" i="1"/>
  <c r="AH203" i="1"/>
  <c r="AI203" i="1"/>
  <c r="AJ203" i="1"/>
  <c r="AK203" i="1"/>
  <c r="AM203" i="1"/>
  <c r="AU203" i="1" s="1"/>
  <c r="AN203" i="1"/>
  <c r="AV203" i="1" s="1"/>
  <c r="AO203" i="1"/>
  <c r="AW203" i="1" s="1"/>
  <c r="AG204" i="1"/>
  <c r="AH204" i="1"/>
  <c r="AI204" i="1"/>
  <c r="AJ204" i="1"/>
  <c r="AK204" i="1"/>
  <c r="AL204" i="1"/>
  <c r="AT204" i="1" s="1"/>
  <c r="AM204" i="1"/>
  <c r="AU204" i="1" s="1"/>
  <c r="AN204" i="1"/>
  <c r="AV204" i="1" s="1"/>
  <c r="AO204" i="1"/>
  <c r="AW204" i="1" s="1"/>
  <c r="AG205" i="1"/>
  <c r="AH205" i="1"/>
  <c r="AI205" i="1"/>
  <c r="AJ205" i="1"/>
  <c r="AK205" i="1"/>
  <c r="AL205" i="1"/>
  <c r="AM205" i="1"/>
  <c r="AO205" i="1"/>
  <c r="AT205" i="1"/>
  <c r="AU205" i="1"/>
  <c r="AW205" i="1"/>
  <c r="AG206" i="1"/>
  <c r="AH206" i="1"/>
  <c r="AI206" i="1"/>
  <c r="AJ206" i="1"/>
  <c r="AK206" i="1"/>
  <c r="AL206" i="1"/>
  <c r="AN206" i="1"/>
  <c r="AG207" i="1"/>
  <c r="AH207" i="1"/>
  <c r="AI207" i="1"/>
  <c r="AJ207" i="1"/>
  <c r="AK207" i="1"/>
  <c r="AM207" i="1"/>
  <c r="AN207" i="1"/>
  <c r="AV207" i="1" s="1"/>
  <c r="AO207" i="1"/>
  <c r="AW207" i="1" s="1"/>
  <c r="AK200" i="1"/>
  <c r="AI200" i="1"/>
  <c r="AH200" i="1"/>
  <c r="AG200" i="1"/>
  <c r="AJ200" i="1"/>
  <c r="AG193" i="1"/>
  <c r="AH193" i="1"/>
  <c r="AI193" i="1"/>
  <c r="AJ193" i="1"/>
  <c r="AK193" i="1"/>
  <c r="AG194" i="1"/>
  <c r="AH194" i="1"/>
  <c r="AI194" i="1"/>
  <c r="AJ194" i="1"/>
  <c r="AK194" i="1"/>
  <c r="AG195" i="1"/>
  <c r="AH195" i="1"/>
  <c r="AI195" i="1"/>
  <c r="AJ195" i="1"/>
  <c r="AK195" i="1"/>
  <c r="AL195" i="1"/>
  <c r="AT195" i="1" s="1"/>
  <c r="AM195" i="1"/>
  <c r="AU195" i="1" s="1"/>
  <c r="AN195" i="1"/>
  <c r="AV195" i="1" s="1"/>
  <c r="AO195" i="1"/>
  <c r="AW195" i="1" s="1"/>
  <c r="AG196" i="1"/>
  <c r="AH196" i="1"/>
  <c r="AI196" i="1"/>
  <c r="AJ196" i="1"/>
  <c r="AK196" i="1"/>
  <c r="AL196" i="1"/>
  <c r="AT196" i="1" s="1"/>
  <c r="AN196" i="1"/>
  <c r="AO196" i="1"/>
  <c r="AW196" i="1" s="1"/>
  <c r="AV196" i="1"/>
  <c r="AG197" i="1"/>
  <c r="AH197" i="1"/>
  <c r="AI197" i="1"/>
  <c r="AJ197" i="1"/>
  <c r="AK197" i="1"/>
  <c r="AL197" i="1"/>
  <c r="AT197" i="1" s="1"/>
  <c r="AM197" i="1"/>
  <c r="AO197" i="1"/>
  <c r="AW197" i="1" s="1"/>
  <c r="AG198" i="1"/>
  <c r="AH198" i="1"/>
  <c r="AI198" i="1"/>
  <c r="AJ198" i="1"/>
  <c r="AK198" i="1"/>
  <c r="AL198" i="1"/>
  <c r="AM198" i="1"/>
  <c r="AN198" i="1"/>
  <c r="AG199" i="1"/>
  <c r="AH199" i="1"/>
  <c r="AI199" i="1"/>
  <c r="AJ199" i="1"/>
  <c r="AK199" i="1"/>
  <c r="AM199" i="1"/>
  <c r="AN199" i="1"/>
  <c r="AV199" i="1" s="1"/>
  <c r="AO199" i="1"/>
  <c r="AW199" i="1" s="1"/>
  <c r="AK192" i="1"/>
  <c r="AI192" i="1"/>
  <c r="AH192" i="1"/>
  <c r="AG192" i="1"/>
  <c r="AJ192" i="1"/>
  <c r="AG184" i="1"/>
  <c r="AH184" i="1"/>
  <c r="AI184" i="1"/>
  <c r="AJ184" i="1"/>
  <c r="AK184" i="1"/>
  <c r="AG185" i="1"/>
  <c r="AH185" i="1"/>
  <c r="AI185" i="1"/>
  <c r="AJ185" i="1"/>
  <c r="AK185" i="1"/>
  <c r="AG186" i="1"/>
  <c r="AH186" i="1"/>
  <c r="AI186" i="1"/>
  <c r="AJ186" i="1"/>
  <c r="AK186" i="1"/>
  <c r="AL186" i="1"/>
  <c r="AM186" i="1"/>
  <c r="AN186" i="1"/>
  <c r="AO186" i="1"/>
  <c r="AW186" i="1" s="1"/>
  <c r="AT186" i="1"/>
  <c r="AU186" i="1"/>
  <c r="AV186" i="1"/>
  <c r="AG187" i="1"/>
  <c r="AH187" i="1"/>
  <c r="AI187" i="1"/>
  <c r="AJ187" i="1"/>
  <c r="AK187" i="1"/>
  <c r="AL187" i="1"/>
  <c r="AM187" i="1"/>
  <c r="AN187" i="1"/>
  <c r="AV187" i="1" s="1"/>
  <c r="AO187" i="1"/>
  <c r="AW187" i="1" s="1"/>
  <c r="AT187" i="1"/>
  <c r="AG188" i="1"/>
  <c r="AH188" i="1"/>
  <c r="AI188" i="1"/>
  <c r="AJ188" i="1"/>
  <c r="AK188" i="1"/>
  <c r="AL188" i="1"/>
  <c r="AM188" i="1"/>
  <c r="AN188" i="1"/>
  <c r="AV188" i="1" s="1"/>
  <c r="AO188" i="1"/>
  <c r="AW188" i="1" s="1"/>
  <c r="AT188" i="1"/>
  <c r="AG189" i="1"/>
  <c r="AH189" i="1"/>
  <c r="AI189" i="1"/>
  <c r="AJ189" i="1"/>
  <c r="AK189" i="1"/>
  <c r="AM189" i="1"/>
  <c r="AN189" i="1"/>
  <c r="AO189" i="1"/>
  <c r="AW189" i="1" s="1"/>
  <c r="AG190" i="1"/>
  <c r="AH190" i="1"/>
  <c r="AI190" i="1"/>
  <c r="AJ190" i="1"/>
  <c r="AK190" i="1"/>
  <c r="AM190" i="1"/>
  <c r="AN190" i="1"/>
  <c r="AO190" i="1"/>
  <c r="AU190" i="1"/>
  <c r="AV190" i="1"/>
  <c r="AW190" i="1"/>
  <c r="AG191" i="1"/>
  <c r="AH191" i="1"/>
  <c r="AI191" i="1"/>
  <c r="AJ191" i="1"/>
  <c r="AK191" i="1"/>
  <c r="AL191" i="1"/>
  <c r="AT191" i="1" s="1"/>
  <c r="AM191" i="1"/>
  <c r="AU191" i="1" s="1"/>
  <c r="AN191" i="1"/>
  <c r="AV191" i="1" s="1"/>
  <c r="AO191" i="1"/>
  <c r="AW191" i="1" s="1"/>
  <c r="AK183" i="1"/>
  <c r="AI183" i="1"/>
  <c r="AH183" i="1"/>
  <c r="AG183" i="1"/>
  <c r="AJ183" i="1"/>
  <c r="AG177" i="1"/>
  <c r="AH177" i="1"/>
  <c r="AI177" i="1"/>
  <c r="AJ177" i="1"/>
  <c r="AK177" i="1"/>
  <c r="AG178" i="1"/>
  <c r="AH178" i="1"/>
  <c r="AI178" i="1"/>
  <c r="AJ178" i="1"/>
  <c r="AK178" i="1"/>
  <c r="AG179" i="1"/>
  <c r="AH179" i="1"/>
  <c r="AI179" i="1"/>
  <c r="AJ179" i="1"/>
  <c r="AK179" i="1"/>
  <c r="AM179" i="1"/>
  <c r="AU179" i="1" s="1"/>
  <c r="AN179" i="1"/>
  <c r="AV179" i="1" s="1"/>
  <c r="AO179" i="1"/>
  <c r="AW179" i="1" s="1"/>
  <c r="AG180" i="1"/>
  <c r="AH180" i="1"/>
  <c r="AI180" i="1"/>
  <c r="AJ180" i="1"/>
  <c r="AK180" i="1"/>
  <c r="AL180" i="1"/>
  <c r="AT180" i="1" s="1"/>
  <c r="AN180" i="1"/>
  <c r="AV180" i="1" s="1"/>
  <c r="AO180" i="1"/>
  <c r="AW180" i="1" s="1"/>
  <c r="AG181" i="1"/>
  <c r="AH181" i="1"/>
  <c r="AI181" i="1"/>
  <c r="AJ181" i="1"/>
  <c r="AK181" i="1"/>
  <c r="AL181" i="1"/>
  <c r="AT181" i="1" s="1"/>
  <c r="AM181" i="1"/>
  <c r="AU181" i="1" s="1"/>
  <c r="AN181" i="1"/>
  <c r="AV181" i="1" s="1"/>
  <c r="AO181" i="1"/>
  <c r="AW181" i="1" s="1"/>
  <c r="AG182" i="1"/>
  <c r="AH182" i="1"/>
  <c r="AI182" i="1"/>
  <c r="AJ182" i="1"/>
  <c r="AK182" i="1"/>
  <c r="AL182" i="1"/>
  <c r="AM182" i="1"/>
  <c r="AN182" i="1"/>
  <c r="AK176" i="1"/>
  <c r="AI176" i="1"/>
  <c r="AH176" i="1"/>
  <c r="AG176" i="1"/>
  <c r="AJ176" i="1"/>
  <c r="AG168" i="1"/>
  <c r="AH168" i="1"/>
  <c r="AI168" i="1"/>
  <c r="AJ168" i="1"/>
  <c r="AK168" i="1"/>
  <c r="AG169" i="1"/>
  <c r="AH169" i="1"/>
  <c r="AI169" i="1"/>
  <c r="AJ169" i="1"/>
  <c r="AK169" i="1"/>
  <c r="AG170" i="1"/>
  <c r="AH170" i="1"/>
  <c r="AI170" i="1"/>
  <c r="AJ170" i="1"/>
  <c r="AK170" i="1"/>
  <c r="AM170" i="1"/>
  <c r="AU170" i="1" s="1"/>
  <c r="AN170" i="1"/>
  <c r="AV170" i="1" s="1"/>
  <c r="AO170" i="1"/>
  <c r="AW170" i="1" s="1"/>
  <c r="AG171" i="1"/>
  <c r="AH171" i="1"/>
  <c r="AI171" i="1"/>
  <c r="AJ171" i="1"/>
  <c r="AK171" i="1"/>
  <c r="AL171" i="1"/>
  <c r="AT171" i="1" s="1"/>
  <c r="AN171" i="1"/>
  <c r="AV171" i="1" s="1"/>
  <c r="AO171" i="1"/>
  <c r="AW171" i="1" s="1"/>
  <c r="AG172" i="1"/>
  <c r="AH172" i="1"/>
  <c r="AI172" i="1"/>
  <c r="AJ172" i="1"/>
  <c r="AK172" i="1"/>
  <c r="AL172" i="1"/>
  <c r="AT172" i="1" s="1"/>
  <c r="AM172" i="1"/>
  <c r="AU172" i="1" s="1"/>
  <c r="AO172" i="1"/>
  <c r="AW172" i="1" s="1"/>
  <c r="AG173" i="1"/>
  <c r="AH173" i="1"/>
  <c r="AI173" i="1"/>
  <c r="AJ173" i="1"/>
  <c r="AK173" i="1"/>
  <c r="AM173" i="1"/>
  <c r="AN173" i="1"/>
  <c r="AO173" i="1"/>
  <c r="AW173" i="1" s="1"/>
  <c r="AG174" i="1"/>
  <c r="AH174" i="1"/>
  <c r="AI174" i="1"/>
  <c r="AJ174" i="1"/>
  <c r="AK174" i="1"/>
  <c r="AM174" i="1"/>
  <c r="AU174" i="1" s="1"/>
  <c r="AN174" i="1"/>
  <c r="AV174" i="1" s="1"/>
  <c r="AO174" i="1"/>
  <c r="AW174" i="1" s="1"/>
  <c r="AG175" i="1"/>
  <c r="AH175" i="1"/>
  <c r="AI175" i="1"/>
  <c r="AJ175" i="1"/>
  <c r="AK175" i="1"/>
  <c r="AL175" i="1"/>
  <c r="AT175" i="1" s="1"/>
  <c r="AM175" i="1"/>
  <c r="AU175" i="1" s="1"/>
  <c r="AN175" i="1"/>
  <c r="AV175" i="1" s="1"/>
  <c r="AO175" i="1"/>
  <c r="AW175" i="1" s="1"/>
  <c r="AK167" i="1"/>
  <c r="AJ167" i="1"/>
  <c r="AJ159" i="1"/>
  <c r="AI167" i="1"/>
  <c r="AH167" i="1"/>
  <c r="AG167" i="1"/>
  <c r="AK160" i="1"/>
  <c r="AK161" i="1"/>
  <c r="AK162" i="1"/>
  <c r="AL162" i="1"/>
  <c r="AT162" i="1" s="1"/>
  <c r="AM162" i="1"/>
  <c r="AU162" i="1" s="1"/>
  <c r="AN162" i="1"/>
  <c r="AV162" i="1" s="1"/>
  <c r="AO162" i="1"/>
  <c r="AW162" i="1" s="1"/>
  <c r="AK163" i="1"/>
  <c r="AL163" i="1"/>
  <c r="AT163" i="1" s="1"/>
  <c r="AN163" i="1"/>
  <c r="AV163" i="1" s="1"/>
  <c r="AO163" i="1"/>
  <c r="AW163" i="1" s="1"/>
  <c r="AK164" i="1"/>
  <c r="AL164" i="1"/>
  <c r="AT164" i="1" s="1"/>
  <c r="AM164" i="1"/>
  <c r="AU164" i="1" s="1"/>
  <c r="AN164" i="1"/>
  <c r="AV164" i="1" s="1"/>
  <c r="AO164" i="1"/>
  <c r="AW164" i="1" s="1"/>
  <c r="AK165" i="1"/>
  <c r="AL165" i="1"/>
  <c r="AM165" i="1"/>
  <c r="AN165" i="1"/>
  <c r="AK166" i="1"/>
  <c r="AL166" i="1"/>
  <c r="AT166" i="1" s="1"/>
  <c r="AM166" i="1"/>
  <c r="AU166" i="1" s="1"/>
  <c r="AN166" i="1"/>
  <c r="AV166" i="1" s="1"/>
  <c r="AO166" i="1"/>
  <c r="AW166" i="1" s="1"/>
  <c r="AK159" i="1"/>
  <c r="AJ149" i="1"/>
  <c r="AI160" i="1"/>
  <c r="AI161" i="1"/>
  <c r="AI162" i="1"/>
  <c r="AI163" i="1"/>
  <c r="AI164" i="1"/>
  <c r="AI165" i="1"/>
  <c r="AI166" i="1"/>
  <c r="AI159" i="1"/>
  <c r="AG160" i="1"/>
  <c r="AG161" i="1"/>
  <c r="AG162" i="1"/>
  <c r="AG163" i="1"/>
  <c r="AG164" i="1"/>
  <c r="AG165" i="1"/>
  <c r="AG166" i="1"/>
  <c r="AG159" i="1"/>
  <c r="AH160" i="1"/>
  <c r="AH161" i="1"/>
  <c r="AH162" i="1"/>
  <c r="AH163" i="1"/>
  <c r="AH164" i="1"/>
  <c r="AH165" i="1"/>
  <c r="AH166" i="1"/>
  <c r="AH159" i="1"/>
  <c r="AJ160" i="1"/>
  <c r="AJ161" i="1"/>
  <c r="AJ162" i="1"/>
  <c r="AJ163" i="1"/>
  <c r="AJ164" i="1"/>
  <c r="AJ165" i="1"/>
  <c r="AJ166" i="1"/>
  <c r="AO86" i="1"/>
  <c r="AN86" i="1"/>
  <c r="AM86" i="1"/>
  <c r="AL86" i="1"/>
  <c r="AK86" i="1"/>
  <c r="AI86" i="1"/>
  <c r="AH86" i="1"/>
  <c r="AG86" i="1"/>
  <c r="AJ86" i="1"/>
  <c r="AJ85" i="1"/>
  <c r="AJ67" i="1"/>
  <c r="X91" i="1" l="1"/>
  <c r="AT170" i="1"/>
  <c r="AX170" i="1" s="1"/>
  <c r="AP170" i="1"/>
  <c r="AT190" i="1"/>
  <c r="AP190" i="1"/>
  <c r="X10" i="1"/>
  <c r="X96" i="1"/>
  <c r="X92" i="1"/>
  <c r="AE153" i="1"/>
  <c r="AE179" i="1"/>
  <c r="AE175" i="1"/>
  <c r="Q428" i="1"/>
  <c r="AP60" i="1"/>
  <c r="AQ60" i="1" s="1"/>
  <c r="AR60" i="1" s="1"/>
  <c r="X13" i="1"/>
  <c r="AE156" i="1"/>
  <c r="AE152" i="1"/>
  <c r="AL21" i="1"/>
  <c r="AT21" i="1" s="1"/>
  <c r="X12" i="1"/>
  <c r="X56" i="1"/>
  <c r="AE52" i="1"/>
  <c r="Q50" i="1"/>
  <c r="Q75" i="1"/>
  <c r="X94" i="1"/>
  <c r="AE155" i="1"/>
  <c r="AE151" i="1"/>
  <c r="AE173" i="1"/>
  <c r="X373" i="1"/>
  <c r="X369" i="1"/>
  <c r="AE411" i="1"/>
  <c r="X449" i="1"/>
  <c r="AP23" i="1"/>
  <c r="AX20" i="1"/>
  <c r="AP97" i="1"/>
  <c r="AP95" i="1"/>
  <c r="AP225" i="1"/>
  <c r="AE176" i="1"/>
  <c r="AE172" i="1"/>
  <c r="X374" i="1"/>
  <c r="X370" i="1"/>
  <c r="Q431" i="1"/>
  <c r="Q429" i="1"/>
  <c r="Q427" i="1"/>
  <c r="Q425" i="1"/>
  <c r="X448" i="1"/>
  <c r="AP179" i="1"/>
  <c r="AU225" i="1"/>
  <c r="AX213" i="1"/>
  <c r="AQ213" i="1" s="1"/>
  <c r="AR213" i="1" s="1"/>
  <c r="AP213" i="1"/>
  <c r="AP212" i="1"/>
  <c r="AP62" i="1"/>
  <c r="AQ62" i="1" s="1"/>
  <c r="AR62" i="1" s="1"/>
  <c r="AX22" i="1"/>
  <c r="AP189" i="1"/>
  <c r="AP197" i="1"/>
  <c r="AP207" i="1"/>
  <c r="AX60" i="1"/>
  <c r="AP94" i="1"/>
  <c r="Q33" i="1"/>
  <c r="AE33" i="1"/>
  <c r="X54" i="1"/>
  <c r="Q55" i="1"/>
  <c r="Q156" i="1"/>
  <c r="X156" i="1"/>
  <c r="Q136" i="1"/>
  <c r="Q134" i="1"/>
  <c r="Q132" i="1"/>
  <c r="X136" i="1"/>
  <c r="X132" i="1"/>
  <c r="Q177" i="1"/>
  <c r="X178" i="1"/>
  <c r="X368" i="1"/>
  <c r="X393" i="1"/>
  <c r="X389" i="1"/>
  <c r="X412" i="1"/>
  <c r="X408" i="1"/>
  <c r="Q450" i="1"/>
  <c r="Q446" i="1"/>
  <c r="AE449" i="1"/>
  <c r="AE445" i="1"/>
  <c r="AP165" i="1"/>
  <c r="AP186" i="1"/>
  <c r="AU197" i="1"/>
  <c r="AP195" i="1"/>
  <c r="AU207" i="1"/>
  <c r="AX207" i="1" s="1"/>
  <c r="AP203" i="1"/>
  <c r="AP214" i="1"/>
  <c r="AP144" i="1"/>
  <c r="AV97" i="1"/>
  <c r="AV95" i="1"/>
  <c r="AE12" i="1"/>
  <c r="Q30" i="1"/>
  <c r="AE55" i="1"/>
  <c r="AE96" i="1"/>
  <c r="AE92" i="1"/>
  <c r="AE157" i="1"/>
  <c r="Q135" i="1"/>
  <c r="Q131" i="1"/>
  <c r="X135" i="1"/>
  <c r="X131" i="1"/>
  <c r="Q178" i="1"/>
  <c r="Q198" i="1"/>
  <c r="Q194" i="1"/>
  <c r="Q218" i="1"/>
  <c r="Q214" i="1"/>
  <c r="Q238" i="1"/>
  <c r="Q234" i="1"/>
  <c r="Q277" i="1"/>
  <c r="Q273" i="1"/>
  <c r="AE370" i="1"/>
  <c r="AE368" i="1"/>
  <c r="Q391" i="1"/>
  <c r="Q387" i="1"/>
  <c r="AE391" i="1"/>
  <c r="AE387" i="1"/>
  <c r="Q410" i="1"/>
  <c r="Q406" i="1"/>
  <c r="X430" i="1"/>
  <c r="X426" i="1"/>
  <c r="Q449" i="1"/>
  <c r="Q445" i="1"/>
  <c r="X445" i="1"/>
  <c r="X11" i="1"/>
  <c r="Q11" i="1"/>
  <c r="AP196" i="1"/>
  <c r="AP206" i="1"/>
  <c r="AP215" i="1"/>
  <c r="AP166" i="1"/>
  <c r="AP164" i="1"/>
  <c r="AP162" i="1"/>
  <c r="AP171" i="1"/>
  <c r="AX205" i="1"/>
  <c r="AX74" i="1"/>
  <c r="AP74" i="1"/>
  <c r="AX61" i="1"/>
  <c r="AP163" i="1"/>
  <c r="AP181" i="1"/>
  <c r="AP198" i="1"/>
  <c r="AX211" i="1"/>
  <c r="AP211" i="1"/>
  <c r="AP223" i="1"/>
  <c r="AW144" i="1"/>
  <c r="Q10" i="1"/>
  <c r="AE11" i="1"/>
  <c r="Q32" i="1"/>
  <c r="AE32" i="1"/>
  <c r="X50" i="1"/>
  <c r="AE56" i="1"/>
  <c r="AE51" i="1"/>
  <c r="Q96" i="1"/>
  <c r="Q92" i="1"/>
  <c r="AE95" i="1"/>
  <c r="AE91" i="1"/>
  <c r="AE154" i="1"/>
  <c r="Q155" i="1"/>
  <c r="X155" i="1"/>
  <c r="Q133" i="1"/>
  <c r="X134" i="1"/>
  <c r="AE178" i="1"/>
  <c r="Q176" i="1"/>
  <c r="Q172" i="1"/>
  <c r="Q275" i="1"/>
  <c r="X277" i="1"/>
  <c r="X273" i="1"/>
  <c r="AE275" i="1"/>
  <c r="Q297" i="1"/>
  <c r="Q293" i="1"/>
  <c r="Q316" i="1"/>
  <c r="Q312" i="1"/>
  <c r="Q335" i="1"/>
  <c r="Q331" i="1"/>
  <c r="X372" i="1"/>
  <c r="X450" i="1"/>
  <c r="AP219" i="1"/>
  <c r="AP75" i="1"/>
  <c r="AP71" i="1"/>
  <c r="AQ71" i="1" s="1"/>
  <c r="AR71" i="1" s="1"/>
  <c r="AP70" i="1"/>
  <c r="AP61" i="1"/>
  <c r="AP21" i="1"/>
  <c r="AP19" i="1"/>
  <c r="AQ19" i="1" s="1"/>
  <c r="AR19" i="1" s="1"/>
  <c r="AU94" i="1"/>
  <c r="AP91" i="1"/>
  <c r="AP90" i="1"/>
  <c r="Q13" i="1"/>
  <c r="AE10" i="1"/>
  <c r="Q31" i="1"/>
  <c r="X53" i="1"/>
  <c r="AE50" i="1"/>
  <c r="Q95" i="1"/>
  <c r="Q91" i="1"/>
  <c r="X90" i="1"/>
  <c r="AE94" i="1"/>
  <c r="AE90" i="1"/>
  <c r="Q153" i="1"/>
  <c r="X153" i="1"/>
  <c r="X133" i="1"/>
  <c r="AE132" i="1"/>
  <c r="AE177" i="1"/>
  <c r="Q179" i="1"/>
  <c r="Q175" i="1"/>
  <c r="X176" i="1"/>
  <c r="X172" i="1"/>
  <c r="AE171" i="1"/>
  <c r="Q196" i="1"/>
  <c r="Q192" i="1"/>
  <c r="X198" i="1"/>
  <c r="X194" i="1"/>
  <c r="AE196" i="1"/>
  <c r="AE192" i="1"/>
  <c r="Q216" i="1"/>
  <c r="Q212" i="1"/>
  <c r="X218" i="1"/>
  <c r="X214" i="1"/>
  <c r="AE216" i="1"/>
  <c r="AE212" i="1"/>
  <c r="Q236" i="1"/>
  <c r="Q232" i="1"/>
  <c r="X238" i="1"/>
  <c r="X234" i="1"/>
  <c r="AE236" i="1"/>
  <c r="AE232" i="1"/>
  <c r="X297" i="1"/>
  <c r="X293" i="1"/>
  <c r="X316" i="1"/>
  <c r="X312" i="1"/>
  <c r="X335" i="1"/>
  <c r="X331" i="1"/>
  <c r="X354" i="1"/>
  <c r="X350" i="1"/>
  <c r="AE372" i="1"/>
  <c r="AE410" i="1"/>
  <c r="AP73" i="1"/>
  <c r="Q12" i="1"/>
  <c r="AE13" i="1"/>
  <c r="X52" i="1"/>
  <c r="AE54" i="1"/>
  <c r="AE53" i="1"/>
  <c r="Q94" i="1"/>
  <c r="Q90" i="1"/>
  <c r="AE97" i="1"/>
  <c r="AE93" i="1"/>
  <c r="Q157" i="1"/>
  <c r="Q152" i="1"/>
  <c r="X157" i="1"/>
  <c r="X152" i="1"/>
  <c r="AE136" i="1"/>
  <c r="AE131" i="1"/>
  <c r="X275" i="1"/>
  <c r="AE277" i="1"/>
  <c r="AE273" i="1"/>
  <c r="AE297" i="1"/>
  <c r="AE293" i="1"/>
  <c r="AE316" i="1"/>
  <c r="AE312" i="1"/>
  <c r="AE335" i="1"/>
  <c r="AE406" i="1"/>
  <c r="AX62" i="1"/>
  <c r="AX19" i="1"/>
  <c r="Q97" i="1"/>
  <c r="Q151" i="1"/>
  <c r="X151" i="1"/>
  <c r="X196" i="1"/>
  <c r="X192" i="1"/>
  <c r="AE198" i="1"/>
  <c r="AE194" i="1"/>
  <c r="X216" i="1"/>
  <c r="X212" i="1"/>
  <c r="AE218" i="1"/>
  <c r="AE214" i="1"/>
  <c r="X236" i="1"/>
  <c r="X232" i="1"/>
  <c r="AE238" i="1"/>
  <c r="AE234" i="1"/>
  <c r="AE412" i="1"/>
  <c r="AE408" i="1"/>
  <c r="AE331" i="1"/>
  <c r="Q354" i="1"/>
  <c r="Q350" i="1"/>
  <c r="AE354" i="1"/>
  <c r="AE350" i="1"/>
  <c r="Q373" i="1"/>
  <c r="Q369" i="1"/>
  <c r="AE374" i="1"/>
  <c r="Q393" i="1"/>
  <c r="Q389" i="1"/>
  <c r="X391" i="1"/>
  <c r="X387" i="1"/>
  <c r="AE393" i="1"/>
  <c r="AE389" i="1"/>
  <c r="Q412" i="1"/>
  <c r="Q408" i="1"/>
  <c r="X410" i="1"/>
  <c r="X406" i="1"/>
  <c r="AE430" i="1"/>
  <c r="AE426" i="1"/>
  <c r="Q448" i="1"/>
  <c r="Q444" i="1"/>
  <c r="Q173" i="1"/>
  <c r="X179" i="1"/>
  <c r="X175" i="1"/>
  <c r="X171" i="1"/>
  <c r="Q197" i="1"/>
  <c r="Q193" i="1"/>
  <c r="X195" i="1"/>
  <c r="AE197" i="1"/>
  <c r="AE193" i="1"/>
  <c r="Q217" i="1"/>
  <c r="Q213" i="1"/>
  <c r="AE217" i="1"/>
  <c r="AE213" i="1"/>
  <c r="Q237" i="1"/>
  <c r="Q233" i="1"/>
  <c r="X235" i="1"/>
  <c r="AE237" i="1"/>
  <c r="AE233" i="1"/>
  <c r="Q276" i="1"/>
  <c r="Q272" i="1"/>
  <c r="AE276" i="1"/>
  <c r="AE272" i="1"/>
  <c r="Q296" i="1"/>
  <c r="Q292" i="1"/>
  <c r="X298" i="1"/>
  <c r="X294" i="1"/>
  <c r="AE296" i="1"/>
  <c r="AE292" i="1"/>
  <c r="Q315" i="1"/>
  <c r="Q311" i="1"/>
  <c r="X317" i="1"/>
  <c r="X313" i="1"/>
  <c r="AE315" i="1"/>
  <c r="AE311" i="1"/>
  <c r="Q334" i="1"/>
  <c r="Q330" i="1"/>
  <c r="X336" i="1"/>
  <c r="X332" i="1"/>
  <c r="AE334" i="1"/>
  <c r="AE330" i="1"/>
  <c r="Q353" i="1"/>
  <c r="Q349" i="1"/>
  <c r="X355" i="1"/>
  <c r="X351" i="1"/>
  <c r="AE353" i="1"/>
  <c r="AE349" i="1"/>
  <c r="Q372" i="1"/>
  <c r="Q368" i="1"/>
  <c r="AE373" i="1"/>
  <c r="AE369" i="1"/>
  <c r="Q392" i="1"/>
  <c r="Q388" i="1"/>
  <c r="AE392" i="1"/>
  <c r="AE388" i="1"/>
  <c r="AE409" i="1"/>
  <c r="Q411" i="1"/>
  <c r="Q407" i="1"/>
  <c r="AE407" i="1"/>
  <c r="X431" i="1"/>
  <c r="X427" i="1"/>
  <c r="AE429" i="1"/>
  <c r="AE425" i="1"/>
  <c r="X444" i="1"/>
  <c r="AE450" i="1"/>
  <c r="AE446" i="1"/>
  <c r="Q171" i="1"/>
  <c r="X177" i="1"/>
  <c r="X173" i="1"/>
  <c r="Q195" i="1"/>
  <c r="X197" i="1"/>
  <c r="X193" i="1"/>
  <c r="AE195" i="1"/>
  <c r="Q215" i="1"/>
  <c r="X217" i="1"/>
  <c r="X213" i="1"/>
  <c r="X237" i="1"/>
  <c r="X233" i="1"/>
  <c r="AE235" i="1"/>
  <c r="X276" i="1"/>
  <c r="X272" i="1"/>
  <c r="Q298" i="1"/>
  <c r="Q294" i="1"/>
  <c r="X296" i="1"/>
  <c r="X292" i="1"/>
  <c r="AE298" i="1"/>
  <c r="AE294" i="1"/>
  <c r="Q317" i="1"/>
  <c r="Q313" i="1"/>
  <c r="X315" i="1"/>
  <c r="X311" i="1"/>
  <c r="AE317" i="1"/>
  <c r="AE313" i="1"/>
  <c r="Q336" i="1"/>
  <c r="Q332" i="1"/>
  <c r="X334" i="1"/>
  <c r="X330" i="1"/>
  <c r="AE336" i="1"/>
  <c r="AE332" i="1"/>
  <c r="Q355" i="1"/>
  <c r="Q351" i="1"/>
  <c r="X353" i="1"/>
  <c r="X349" i="1"/>
  <c r="AE355" i="1"/>
  <c r="AE351" i="1"/>
  <c r="Q374" i="1"/>
  <c r="Q370" i="1"/>
  <c r="X392" i="1"/>
  <c r="X388" i="1"/>
  <c r="X411" i="1"/>
  <c r="X407" i="1"/>
  <c r="X429" i="1"/>
  <c r="X425" i="1"/>
  <c r="AE431" i="1"/>
  <c r="AE427" i="1"/>
  <c r="X446" i="1"/>
  <c r="AE448" i="1"/>
  <c r="AE444" i="1"/>
  <c r="X447" i="1"/>
  <c r="Q447" i="1"/>
  <c r="AE447" i="1"/>
  <c r="AP224" i="1"/>
  <c r="AQ224" i="1" s="1"/>
  <c r="AR224" i="1" s="1"/>
  <c r="AP222" i="1"/>
  <c r="AP221" i="1"/>
  <c r="AX219" i="1"/>
  <c r="AQ219" i="1" s="1"/>
  <c r="AR219" i="1" s="1"/>
  <c r="AX225" i="1"/>
  <c r="AP220" i="1"/>
  <c r="AU221" i="1"/>
  <c r="AU220" i="1"/>
  <c r="AX220" i="1" s="1"/>
  <c r="AX224" i="1"/>
  <c r="AX223" i="1"/>
  <c r="AQ223" i="1" s="1"/>
  <c r="AR223" i="1" s="1"/>
  <c r="AX221" i="1"/>
  <c r="X428" i="1"/>
  <c r="AE428" i="1"/>
  <c r="AW212" i="1"/>
  <c r="AX212" i="1" s="1"/>
  <c r="AQ212" i="1" s="1"/>
  <c r="AR212" i="1" s="1"/>
  <c r="AX215" i="1"/>
  <c r="Q409" i="1"/>
  <c r="X409" i="1"/>
  <c r="AP204" i="1"/>
  <c r="AP205" i="1"/>
  <c r="AX204" i="1"/>
  <c r="AQ204" i="1" s="1"/>
  <c r="AR204" i="1" s="1"/>
  <c r="AX203" i="1"/>
  <c r="Q390" i="1"/>
  <c r="X390" i="1"/>
  <c r="AE390" i="1"/>
  <c r="AW198" i="1"/>
  <c r="AP199" i="1"/>
  <c r="AX197" i="1"/>
  <c r="AQ197" i="1" s="1"/>
  <c r="AR197" i="1" s="1"/>
  <c r="AX196" i="1"/>
  <c r="AQ196" i="1" s="1"/>
  <c r="AR196" i="1" s="1"/>
  <c r="AX195" i="1"/>
  <c r="X371" i="1"/>
  <c r="Q371" i="1"/>
  <c r="AE371" i="1"/>
  <c r="AP188" i="1"/>
  <c r="AP191" i="1"/>
  <c r="AX186" i="1"/>
  <c r="AQ186" i="1" s="1"/>
  <c r="AR186" i="1" s="1"/>
  <c r="AP187" i="1"/>
  <c r="AU188" i="1"/>
  <c r="AX188" i="1" s="1"/>
  <c r="AU187" i="1"/>
  <c r="AX187" i="1" s="1"/>
  <c r="AX191" i="1"/>
  <c r="AX190" i="1"/>
  <c r="AQ190" i="1" s="1"/>
  <c r="AR190" i="1" s="1"/>
  <c r="Q352" i="1"/>
  <c r="X352" i="1"/>
  <c r="AE352" i="1"/>
  <c r="AP180" i="1"/>
  <c r="AQ180" i="1" s="1"/>
  <c r="AR180" i="1" s="1"/>
  <c r="AP182" i="1"/>
  <c r="AX181" i="1"/>
  <c r="AQ181" i="1" s="1"/>
  <c r="AR181" i="1" s="1"/>
  <c r="AX180" i="1"/>
  <c r="AX179" i="1"/>
  <c r="AQ179" i="1" s="1"/>
  <c r="AR179" i="1" s="1"/>
  <c r="Q333" i="1"/>
  <c r="X333" i="1"/>
  <c r="AE333" i="1"/>
  <c r="AP175" i="1"/>
  <c r="AQ175" i="1" s="1"/>
  <c r="AR175" i="1" s="1"/>
  <c r="AX174" i="1"/>
  <c r="AP173" i="1"/>
  <c r="AX172" i="1"/>
  <c r="AX171" i="1"/>
  <c r="AX175" i="1"/>
  <c r="AP174" i="1"/>
  <c r="AP172" i="1"/>
  <c r="Q314" i="1"/>
  <c r="X314" i="1"/>
  <c r="AE314" i="1"/>
  <c r="AX164" i="1"/>
  <c r="AQ164" i="1" s="1"/>
  <c r="AR164" i="1" s="1"/>
  <c r="AX162" i="1"/>
  <c r="AQ162" i="1" s="1"/>
  <c r="AR162" i="1" s="1"/>
  <c r="AX166" i="1"/>
  <c r="AX163" i="1"/>
  <c r="Q295" i="1"/>
  <c r="X295" i="1"/>
  <c r="AE295" i="1"/>
  <c r="Q274" i="1"/>
  <c r="X274" i="1"/>
  <c r="AE274" i="1"/>
  <c r="AP146" i="1"/>
  <c r="AP147" i="1"/>
  <c r="AP145" i="1"/>
  <c r="Q235" i="1"/>
  <c r="X215" i="1"/>
  <c r="AE215" i="1"/>
  <c r="AW93" i="1"/>
  <c r="AP93" i="1"/>
  <c r="AE174" i="1"/>
  <c r="Q174" i="1"/>
  <c r="X174" i="1"/>
  <c r="AP98" i="1"/>
  <c r="AP92" i="1"/>
  <c r="AX90" i="1"/>
  <c r="AP96" i="1"/>
  <c r="AX94" i="1"/>
  <c r="AX92" i="1"/>
  <c r="AQ92" i="1" s="1"/>
  <c r="AR92" i="1" s="1"/>
  <c r="AX98" i="1"/>
  <c r="AQ98" i="1" s="1"/>
  <c r="AR98" i="1" s="1"/>
  <c r="AX97" i="1"/>
  <c r="AQ97" i="1" s="1"/>
  <c r="AR97" i="1" s="1"/>
  <c r="AX96" i="1"/>
  <c r="AX95" i="1"/>
  <c r="AX91" i="1"/>
  <c r="X154" i="1"/>
  <c r="Q154" i="1"/>
  <c r="AE134" i="1"/>
  <c r="AW75" i="1"/>
  <c r="AX75" i="1" s="1"/>
  <c r="AQ75" i="1" s="1"/>
  <c r="AR75" i="1" s="1"/>
  <c r="AW73" i="1"/>
  <c r="AP72" i="1"/>
  <c r="AX70" i="1"/>
  <c r="AQ70" i="1" s="1"/>
  <c r="AR70" i="1" s="1"/>
  <c r="AQ74" i="1"/>
  <c r="AR74" i="1" s="1"/>
  <c r="AX72" i="1"/>
  <c r="AQ72" i="1" s="1"/>
  <c r="AR72" i="1" s="1"/>
  <c r="AX71" i="1"/>
  <c r="Q93" i="1"/>
  <c r="Q54" i="1"/>
  <c r="Q34" i="1"/>
  <c r="AE34" i="1"/>
  <c r="AP22" i="1"/>
  <c r="AP20" i="1"/>
  <c r="AQ20" i="1" s="1"/>
  <c r="AR20" i="1" s="1"/>
  <c r="AQ94" i="1"/>
  <c r="AR94" i="1" s="1"/>
  <c r="AQ91" i="1"/>
  <c r="AR91" i="1" s="1"/>
  <c r="AQ90" i="1"/>
  <c r="AR90" i="1" s="1"/>
  <c r="AX21" i="1"/>
  <c r="AX146" i="1"/>
  <c r="AU147" i="1"/>
  <c r="AX147" i="1" s="1"/>
  <c r="AQ147" i="1" s="1"/>
  <c r="AR147" i="1" s="1"/>
  <c r="AU145" i="1"/>
  <c r="AX145" i="1" s="1"/>
  <c r="AQ61" i="1"/>
  <c r="AR61" i="1" s="1"/>
  <c r="AQ221" i="1"/>
  <c r="AR221" i="1" s="1"/>
  <c r="AQ203" i="1"/>
  <c r="AR203" i="1" s="1"/>
  <c r="AU199" i="1"/>
  <c r="AX199" i="1" s="1"/>
  <c r="AQ199" i="1" s="1"/>
  <c r="AR199" i="1" s="1"/>
  <c r="AQ191" i="1"/>
  <c r="AR191" i="1" s="1"/>
  <c r="AQ166" i="1"/>
  <c r="AR166" i="1" s="1"/>
  <c r="AJ81" i="1"/>
  <c r="AJ82" i="1"/>
  <c r="AB451" i="1"/>
  <c r="AA451" i="1"/>
  <c r="Z451" i="1"/>
  <c r="U451" i="1"/>
  <c r="T451" i="1"/>
  <c r="S451" i="1"/>
  <c r="N451" i="1"/>
  <c r="M451" i="1"/>
  <c r="L451" i="1"/>
  <c r="H451" i="1"/>
  <c r="G451" i="1"/>
  <c r="F451" i="1"/>
  <c r="AD443" i="1"/>
  <c r="AO218" i="1" s="1"/>
  <c r="AW218" i="1" s="1"/>
  <c r="Y443" i="1"/>
  <c r="W443" i="1"/>
  <c r="AN218" i="1" s="1"/>
  <c r="AV218" i="1" s="1"/>
  <c r="R443" i="1"/>
  <c r="P443" i="1"/>
  <c r="AM218" i="1" s="1"/>
  <c r="AU218" i="1" s="1"/>
  <c r="K443" i="1"/>
  <c r="J443" i="1"/>
  <c r="AD442" i="1"/>
  <c r="AO217" i="1" s="1"/>
  <c r="AW217" i="1" s="1"/>
  <c r="W442" i="1"/>
  <c r="AN217" i="1" s="1"/>
  <c r="P442" i="1"/>
  <c r="AM217" i="1" s="1"/>
  <c r="AU217" i="1" s="1"/>
  <c r="K442" i="1"/>
  <c r="J442" i="1"/>
  <c r="AD441" i="1"/>
  <c r="Y441" i="1"/>
  <c r="W441" i="1"/>
  <c r="R441" i="1"/>
  <c r="P441" i="1"/>
  <c r="J441" i="1"/>
  <c r="Z439" i="1"/>
  <c r="Y439" i="1"/>
  <c r="S439" i="1"/>
  <c r="R439" i="1"/>
  <c r="L439" i="1"/>
  <c r="K439" i="1"/>
  <c r="F439" i="1"/>
  <c r="E439" i="1"/>
  <c r="U438" i="1"/>
  <c r="N438" i="1"/>
  <c r="H438" i="1"/>
  <c r="AB432" i="1"/>
  <c r="AA432" i="1"/>
  <c r="Z432" i="1"/>
  <c r="U432" i="1"/>
  <c r="T432" i="1"/>
  <c r="S432" i="1"/>
  <c r="N432" i="1"/>
  <c r="M432" i="1"/>
  <c r="L432" i="1"/>
  <c r="H432" i="1"/>
  <c r="G432" i="1"/>
  <c r="F432" i="1"/>
  <c r="AD424" i="1"/>
  <c r="AO210" i="1" s="1"/>
  <c r="AW210" i="1" s="1"/>
  <c r="Y424" i="1"/>
  <c r="W424" i="1"/>
  <c r="AN210" i="1" s="1"/>
  <c r="AV210" i="1" s="1"/>
  <c r="R424" i="1"/>
  <c r="P424" i="1"/>
  <c r="AM210" i="1" s="1"/>
  <c r="AU210" i="1" s="1"/>
  <c r="K424" i="1"/>
  <c r="J424" i="1"/>
  <c r="AD423" i="1"/>
  <c r="AO209" i="1" s="1"/>
  <c r="AW209" i="1" s="1"/>
  <c r="W423" i="1"/>
  <c r="AN209" i="1" s="1"/>
  <c r="P423" i="1"/>
  <c r="AM209" i="1" s="1"/>
  <c r="AU209" i="1" s="1"/>
  <c r="K423" i="1"/>
  <c r="J423" i="1"/>
  <c r="AD422" i="1"/>
  <c r="Y422" i="1"/>
  <c r="W422" i="1"/>
  <c r="R422" i="1"/>
  <c r="P422" i="1"/>
  <c r="J422" i="1"/>
  <c r="Z420" i="1"/>
  <c r="Y420" i="1"/>
  <c r="S420" i="1"/>
  <c r="R420" i="1"/>
  <c r="L420" i="1"/>
  <c r="K420" i="1"/>
  <c r="F420" i="1"/>
  <c r="E420" i="1"/>
  <c r="U419" i="1"/>
  <c r="N419" i="1"/>
  <c r="H419" i="1"/>
  <c r="AB413" i="1"/>
  <c r="AA413" i="1"/>
  <c r="Z413" i="1"/>
  <c r="U413" i="1"/>
  <c r="T413" i="1"/>
  <c r="S413" i="1"/>
  <c r="N413" i="1"/>
  <c r="M413" i="1"/>
  <c r="L413" i="1"/>
  <c r="H413" i="1"/>
  <c r="G413" i="1"/>
  <c r="F413" i="1"/>
  <c r="AD405" i="1"/>
  <c r="AO202" i="1" s="1"/>
  <c r="AW202" i="1" s="1"/>
  <c r="W405" i="1"/>
  <c r="AN202" i="1" s="1"/>
  <c r="P405" i="1"/>
  <c r="AM202" i="1" s="1"/>
  <c r="J405" i="1"/>
  <c r="AD404" i="1"/>
  <c r="AO201" i="1" s="1"/>
  <c r="AW201" i="1" s="1"/>
  <c r="Y404" i="1"/>
  <c r="W404" i="1"/>
  <c r="AN201" i="1" s="1"/>
  <c r="P404" i="1"/>
  <c r="AM201" i="1" s="1"/>
  <c r="J404" i="1"/>
  <c r="AD403" i="1"/>
  <c r="W403" i="1"/>
  <c r="P403" i="1"/>
  <c r="J403" i="1"/>
  <c r="Z401" i="1"/>
  <c r="Y401" i="1"/>
  <c r="S401" i="1"/>
  <c r="R401" i="1"/>
  <c r="L401" i="1"/>
  <c r="K401" i="1"/>
  <c r="F401" i="1"/>
  <c r="E401" i="1"/>
  <c r="U400" i="1"/>
  <c r="N400" i="1"/>
  <c r="H400" i="1"/>
  <c r="AB394" i="1"/>
  <c r="AA394" i="1"/>
  <c r="Z394" i="1"/>
  <c r="U394" i="1"/>
  <c r="T394" i="1"/>
  <c r="S394" i="1"/>
  <c r="N394" i="1"/>
  <c r="M394" i="1"/>
  <c r="L394" i="1"/>
  <c r="H394" i="1"/>
  <c r="G394" i="1"/>
  <c r="F394" i="1"/>
  <c r="AD386" i="1"/>
  <c r="AO194" i="1" s="1"/>
  <c r="AW194" i="1" s="1"/>
  <c r="W386" i="1"/>
  <c r="AN194" i="1" s="1"/>
  <c r="P386" i="1"/>
  <c r="AM194" i="1" s="1"/>
  <c r="J386" i="1"/>
  <c r="AD385" i="1"/>
  <c r="AO193" i="1" s="1"/>
  <c r="AW193" i="1" s="1"/>
  <c r="Y385" i="1"/>
  <c r="W385" i="1"/>
  <c r="AN193" i="1" s="1"/>
  <c r="P385" i="1"/>
  <c r="AM193" i="1" s="1"/>
  <c r="J385" i="1"/>
  <c r="AD384" i="1"/>
  <c r="W384" i="1"/>
  <c r="P384" i="1"/>
  <c r="J384" i="1"/>
  <c r="Z382" i="1"/>
  <c r="Y382" i="1"/>
  <c r="S382" i="1"/>
  <c r="R382" i="1"/>
  <c r="L382" i="1"/>
  <c r="K382" i="1"/>
  <c r="F382" i="1"/>
  <c r="E382" i="1"/>
  <c r="U381" i="1"/>
  <c r="N381" i="1"/>
  <c r="H381" i="1"/>
  <c r="AB375" i="1"/>
  <c r="AA375" i="1"/>
  <c r="Z375" i="1"/>
  <c r="U375" i="1"/>
  <c r="T375" i="1"/>
  <c r="S375" i="1"/>
  <c r="N375" i="1"/>
  <c r="M375" i="1"/>
  <c r="L375" i="1"/>
  <c r="H375" i="1"/>
  <c r="G375" i="1"/>
  <c r="F375" i="1"/>
  <c r="AD367" i="1"/>
  <c r="AO185" i="1" s="1"/>
  <c r="AW185" i="1" s="1"/>
  <c r="W367" i="1"/>
  <c r="AN185" i="1" s="1"/>
  <c r="P367" i="1"/>
  <c r="AM185" i="1" s="1"/>
  <c r="J367" i="1"/>
  <c r="AD366" i="1"/>
  <c r="AO184" i="1" s="1"/>
  <c r="AW184" i="1" s="1"/>
  <c r="Y366" i="1"/>
  <c r="W366" i="1"/>
  <c r="AN184" i="1" s="1"/>
  <c r="P366" i="1"/>
  <c r="AM184" i="1" s="1"/>
  <c r="J366" i="1"/>
  <c r="AD365" i="1"/>
  <c r="W365" i="1"/>
  <c r="P365" i="1"/>
  <c r="J365" i="1"/>
  <c r="Z363" i="1"/>
  <c r="Y363" i="1"/>
  <c r="S363" i="1"/>
  <c r="R363" i="1"/>
  <c r="L363" i="1"/>
  <c r="K363" i="1"/>
  <c r="F363" i="1"/>
  <c r="E363" i="1"/>
  <c r="U362" i="1"/>
  <c r="N362" i="1"/>
  <c r="H362" i="1"/>
  <c r="AB356" i="1"/>
  <c r="AA356" i="1"/>
  <c r="Z356" i="1"/>
  <c r="U356" i="1"/>
  <c r="T356" i="1"/>
  <c r="S356" i="1"/>
  <c r="N356" i="1"/>
  <c r="M356" i="1"/>
  <c r="L356" i="1"/>
  <c r="H356" i="1"/>
  <c r="G356" i="1"/>
  <c r="F356" i="1"/>
  <c r="AD348" i="1"/>
  <c r="AO178" i="1" s="1"/>
  <c r="AW178" i="1" s="1"/>
  <c r="W348" i="1"/>
  <c r="AN178" i="1" s="1"/>
  <c r="P348" i="1"/>
  <c r="AM178" i="1" s="1"/>
  <c r="J348" i="1"/>
  <c r="AD347" i="1"/>
  <c r="AO177" i="1" s="1"/>
  <c r="AW177" i="1" s="1"/>
  <c r="Y347" i="1"/>
  <c r="W347" i="1"/>
  <c r="AN177" i="1" s="1"/>
  <c r="P347" i="1"/>
  <c r="AM177" i="1" s="1"/>
  <c r="J347" i="1"/>
  <c r="AD346" i="1"/>
  <c r="W346" i="1"/>
  <c r="P346" i="1"/>
  <c r="J346" i="1"/>
  <c r="Z344" i="1"/>
  <c r="Y344" i="1"/>
  <c r="S344" i="1"/>
  <c r="R344" i="1"/>
  <c r="L344" i="1"/>
  <c r="K344" i="1"/>
  <c r="F344" i="1"/>
  <c r="E344" i="1"/>
  <c r="U343" i="1"/>
  <c r="N343" i="1"/>
  <c r="H343" i="1"/>
  <c r="AB337" i="1"/>
  <c r="AA337" i="1"/>
  <c r="Z337" i="1"/>
  <c r="U337" i="1"/>
  <c r="T337" i="1"/>
  <c r="S337" i="1"/>
  <c r="N337" i="1"/>
  <c r="M337" i="1"/>
  <c r="L337" i="1"/>
  <c r="H337" i="1"/>
  <c r="G337" i="1"/>
  <c r="F337" i="1"/>
  <c r="AD329" i="1"/>
  <c r="AO169" i="1" s="1"/>
  <c r="AW169" i="1" s="1"/>
  <c r="W329" i="1"/>
  <c r="AN169" i="1" s="1"/>
  <c r="P329" i="1"/>
  <c r="AM169" i="1" s="1"/>
  <c r="J329" i="1"/>
  <c r="AD328" i="1"/>
  <c r="AO168" i="1" s="1"/>
  <c r="AW168" i="1" s="1"/>
  <c r="Y328" i="1"/>
  <c r="W328" i="1"/>
  <c r="AN168" i="1" s="1"/>
  <c r="P328" i="1"/>
  <c r="AM168" i="1" s="1"/>
  <c r="J328" i="1"/>
  <c r="AD327" i="1"/>
  <c r="W327" i="1"/>
  <c r="P327" i="1"/>
  <c r="J327" i="1"/>
  <c r="Z325" i="1"/>
  <c r="Y325" i="1"/>
  <c r="S325" i="1"/>
  <c r="R325" i="1"/>
  <c r="L325" i="1"/>
  <c r="K325" i="1"/>
  <c r="F325" i="1"/>
  <c r="E325" i="1"/>
  <c r="U324" i="1"/>
  <c r="N324" i="1"/>
  <c r="H324" i="1"/>
  <c r="AB318" i="1"/>
  <c r="AA318" i="1"/>
  <c r="Z318" i="1"/>
  <c r="U318" i="1"/>
  <c r="T318" i="1"/>
  <c r="S318" i="1"/>
  <c r="N318" i="1"/>
  <c r="M318" i="1"/>
  <c r="L318" i="1"/>
  <c r="H318" i="1"/>
  <c r="G318" i="1"/>
  <c r="F318" i="1"/>
  <c r="AD310" i="1"/>
  <c r="AO161" i="1" s="1"/>
  <c r="AW161" i="1" s="1"/>
  <c r="W310" i="1"/>
  <c r="AN161" i="1" s="1"/>
  <c r="P310" i="1"/>
  <c r="AM161" i="1" s="1"/>
  <c r="J310" i="1"/>
  <c r="AL161" i="1" s="1"/>
  <c r="AD309" i="1"/>
  <c r="AO160" i="1" s="1"/>
  <c r="AW160" i="1" s="1"/>
  <c r="Y309" i="1"/>
  <c r="W309" i="1"/>
  <c r="AN160" i="1" s="1"/>
  <c r="P309" i="1"/>
  <c r="AM160" i="1" s="1"/>
  <c r="J309" i="1"/>
  <c r="AL160" i="1" s="1"/>
  <c r="AD308" i="1"/>
  <c r="W308" i="1"/>
  <c r="P308" i="1"/>
  <c r="J308" i="1"/>
  <c r="AL159" i="1" s="1"/>
  <c r="Z306" i="1"/>
  <c r="Y306" i="1"/>
  <c r="S306" i="1"/>
  <c r="R306" i="1"/>
  <c r="L306" i="1"/>
  <c r="K306" i="1"/>
  <c r="F306" i="1"/>
  <c r="E306" i="1"/>
  <c r="U305" i="1"/>
  <c r="N305" i="1"/>
  <c r="H305" i="1"/>
  <c r="AQ211" i="1" l="1"/>
  <c r="AR211" i="1" s="1"/>
  <c r="AQ171" i="1"/>
  <c r="AR171" i="1" s="1"/>
  <c r="AQ195" i="1"/>
  <c r="AR195" i="1" s="1"/>
  <c r="AQ170" i="1"/>
  <c r="AR170" i="1" s="1"/>
  <c r="AQ207" i="1"/>
  <c r="AR207" i="1" s="1"/>
  <c r="AQ22" i="1"/>
  <c r="AR22" i="1" s="1"/>
  <c r="AQ163" i="1"/>
  <c r="AR163" i="1" s="1"/>
  <c r="AQ225" i="1"/>
  <c r="AR225" i="1" s="1"/>
  <c r="AQ95" i="1"/>
  <c r="AR95" i="1" s="1"/>
  <c r="AQ187" i="1"/>
  <c r="AR187" i="1" s="1"/>
  <c r="AQ205" i="1"/>
  <c r="AR205" i="1" s="1"/>
  <c r="AQ220" i="1"/>
  <c r="AR220" i="1" s="1"/>
  <c r="AQ21" i="1"/>
  <c r="AR21" i="1" s="1"/>
  <c r="AQ215" i="1"/>
  <c r="AR215" i="1" s="1"/>
  <c r="AQ96" i="1"/>
  <c r="AR96" i="1" s="1"/>
  <c r="AQ172" i="1"/>
  <c r="AR172" i="1" s="1"/>
  <c r="AQ145" i="1"/>
  <c r="AR145" i="1" s="1"/>
  <c r="AQ146" i="1"/>
  <c r="AR146" i="1" s="1"/>
  <c r="W395" i="1"/>
  <c r="CU28" i="1" s="1"/>
  <c r="Q327" i="1"/>
  <c r="Q346" i="1"/>
  <c r="Q365" i="1"/>
  <c r="Q384" i="1"/>
  <c r="P414" i="1"/>
  <c r="CR29" i="1" s="1"/>
  <c r="AD414" i="1"/>
  <c r="CX29" i="1" s="1"/>
  <c r="AN167" i="1"/>
  <c r="AE328" i="1"/>
  <c r="AL168" i="1"/>
  <c r="X329" i="1"/>
  <c r="AL169" i="1"/>
  <c r="AN176" i="1"/>
  <c r="AE347" i="1"/>
  <c r="AL177" i="1"/>
  <c r="X348" i="1"/>
  <c r="AL178" i="1"/>
  <c r="AN183" i="1"/>
  <c r="AE366" i="1"/>
  <c r="AL184" i="1"/>
  <c r="X367" i="1"/>
  <c r="AL185" i="1"/>
  <c r="AN192" i="1"/>
  <c r="AE385" i="1"/>
  <c r="AL193" i="1"/>
  <c r="X386" i="1"/>
  <c r="AL194" i="1"/>
  <c r="AD395" i="1"/>
  <c r="CX28" i="1" s="1"/>
  <c r="AM208" i="1"/>
  <c r="AB433" i="1"/>
  <c r="AO208" i="1"/>
  <c r="AW208" i="1" s="1"/>
  <c r="AQ188" i="1"/>
  <c r="AR188" i="1" s="1"/>
  <c r="AM167" i="1"/>
  <c r="AM176" i="1"/>
  <c r="AM183" i="1"/>
  <c r="AM192" i="1"/>
  <c r="AM200" i="1"/>
  <c r="AB414" i="1"/>
  <c r="AO200" i="1"/>
  <c r="AW200" i="1" s="1"/>
  <c r="AL216" i="1"/>
  <c r="AN216" i="1"/>
  <c r="AV216" i="1" s="1"/>
  <c r="X442" i="1"/>
  <c r="AL217" i="1"/>
  <c r="AE443" i="1"/>
  <c r="AL218" i="1"/>
  <c r="AB319" i="1"/>
  <c r="AO159" i="1"/>
  <c r="AW159" i="1" s="1"/>
  <c r="AB338" i="1"/>
  <c r="AO167" i="1"/>
  <c r="AW167" i="1" s="1"/>
  <c r="AB357" i="1"/>
  <c r="AO176" i="1"/>
  <c r="AW176" i="1" s="1"/>
  <c r="P357" i="1"/>
  <c r="CR26" i="1" s="1"/>
  <c r="AB376" i="1"/>
  <c r="AO183" i="1"/>
  <c r="AW183" i="1" s="1"/>
  <c r="AB395" i="1"/>
  <c r="AO192" i="1"/>
  <c r="AW192" i="1" s="1"/>
  <c r="P395" i="1"/>
  <c r="CR28" i="1" s="1"/>
  <c r="AL208" i="1"/>
  <c r="AN208" i="1"/>
  <c r="AV208" i="1" s="1"/>
  <c r="X423" i="1"/>
  <c r="AL209" i="1"/>
  <c r="AE424" i="1"/>
  <c r="AL210" i="1"/>
  <c r="AQ174" i="1"/>
  <c r="AR174" i="1" s="1"/>
  <c r="AL167" i="1"/>
  <c r="AL176" i="1"/>
  <c r="AL183" i="1"/>
  <c r="AL192" i="1"/>
  <c r="AL200" i="1"/>
  <c r="AN200" i="1"/>
  <c r="AE404" i="1"/>
  <c r="AL201" i="1"/>
  <c r="X405" i="1"/>
  <c r="AL202" i="1"/>
  <c r="AM216" i="1"/>
  <c r="AB452" i="1"/>
  <c r="AO216" i="1"/>
  <c r="AW216" i="1" s="1"/>
  <c r="AD452" i="1"/>
  <c r="CX31" i="1" s="1"/>
  <c r="W452" i="1"/>
  <c r="CU31" i="1" s="1"/>
  <c r="P452" i="1"/>
  <c r="CR31" i="1" s="1"/>
  <c r="J452" i="1"/>
  <c r="CO31" i="1" s="1"/>
  <c r="AD433" i="1"/>
  <c r="CX30" i="1" s="1"/>
  <c r="W433" i="1"/>
  <c r="CU30" i="1" s="1"/>
  <c r="P433" i="1"/>
  <c r="CR30" i="1" s="1"/>
  <c r="J433" i="1"/>
  <c r="CO30" i="1" s="1"/>
  <c r="W414" i="1"/>
  <c r="CU29" i="1" s="1"/>
  <c r="J414" i="1"/>
  <c r="CO29" i="1" s="1"/>
  <c r="J395" i="1"/>
  <c r="CO28" i="1" s="1"/>
  <c r="AD376" i="1"/>
  <c r="CX27" i="1" s="1"/>
  <c r="W376" i="1"/>
  <c r="CU27" i="1" s="1"/>
  <c r="P376" i="1"/>
  <c r="CR27" i="1" s="1"/>
  <c r="J376" i="1"/>
  <c r="CO27" i="1" s="1"/>
  <c r="AD357" i="1"/>
  <c r="CX26" i="1" s="1"/>
  <c r="W357" i="1"/>
  <c r="CU26" i="1" s="1"/>
  <c r="J357" i="1"/>
  <c r="CO26" i="1" s="1"/>
  <c r="AD338" i="1"/>
  <c r="CX25" i="1" s="1"/>
  <c r="W338" i="1"/>
  <c r="CU25" i="1" s="1"/>
  <c r="P338" i="1"/>
  <c r="CR25" i="1" s="1"/>
  <c r="J338" i="1"/>
  <c r="CO25" i="1" s="1"/>
  <c r="AD319" i="1"/>
  <c r="CX24" i="1" s="1"/>
  <c r="W319" i="1"/>
  <c r="CU24" i="1" s="1"/>
  <c r="AN159" i="1"/>
  <c r="X310" i="1"/>
  <c r="AP161" i="1"/>
  <c r="AE309" i="1"/>
  <c r="AP160" i="1"/>
  <c r="P319" i="1"/>
  <c r="CR24" i="1" s="1"/>
  <c r="AM159" i="1"/>
  <c r="X441" i="1"/>
  <c r="Q442" i="1"/>
  <c r="AE442" i="1"/>
  <c r="X443" i="1"/>
  <c r="Q441" i="1"/>
  <c r="AE441" i="1"/>
  <c r="Q443" i="1"/>
  <c r="X422" i="1"/>
  <c r="Q423" i="1"/>
  <c r="AE423" i="1"/>
  <c r="X424" i="1"/>
  <c r="Q422" i="1"/>
  <c r="AE422" i="1"/>
  <c r="Q424" i="1"/>
  <c r="Q403" i="1"/>
  <c r="AE403" i="1"/>
  <c r="X404" i="1"/>
  <c r="Q405" i="1"/>
  <c r="AE405" i="1"/>
  <c r="X403" i="1"/>
  <c r="Q404" i="1"/>
  <c r="AE384" i="1"/>
  <c r="X385" i="1"/>
  <c r="Q386" i="1"/>
  <c r="AE386" i="1"/>
  <c r="X384" i="1"/>
  <c r="Q385" i="1"/>
  <c r="AE365" i="1"/>
  <c r="X366" i="1"/>
  <c r="Q367" i="1"/>
  <c r="AE367" i="1"/>
  <c r="X365" i="1"/>
  <c r="Q366" i="1"/>
  <c r="AE346" i="1"/>
  <c r="X347" i="1"/>
  <c r="Q348" i="1"/>
  <c r="AE348" i="1"/>
  <c r="X346" i="1"/>
  <c r="Q347" i="1"/>
  <c r="AE327" i="1"/>
  <c r="X328" i="1"/>
  <c r="Q329" i="1"/>
  <c r="AE329" i="1"/>
  <c r="X327" i="1"/>
  <c r="Q328" i="1"/>
  <c r="J319" i="1"/>
  <c r="CO24" i="1" s="1"/>
  <c r="Q308" i="1"/>
  <c r="AE308" i="1"/>
  <c r="X309" i="1"/>
  <c r="Q310" i="1"/>
  <c r="AE310" i="1"/>
  <c r="X308" i="1"/>
  <c r="Q309" i="1"/>
  <c r="AK133" i="1"/>
  <c r="AG54" i="1"/>
  <c r="AH54" i="1"/>
  <c r="AI54" i="1"/>
  <c r="AJ54" i="1"/>
  <c r="AK54" i="1"/>
  <c r="AL54" i="1"/>
  <c r="AT54" i="1" s="1"/>
  <c r="AM54" i="1"/>
  <c r="AU54" i="1" s="1"/>
  <c r="AN54" i="1"/>
  <c r="AV54" i="1" s="1"/>
  <c r="AO54" i="1"/>
  <c r="AW54" i="1" s="1"/>
  <c r="AH133" i="1"/>
  <c r="AI133" i="1"/>
  <c r="Y250" i="1"/>
  <c r="Y254" i="1"/>
  <c r="Y271" i="1"/>
  <c r="AN31" i="1"/>
  <c r="S83" i="2"/>
  <c r="R83" i="2"/>
  <c r="Q83" i="2"/>
  <c r="O83" i="2"/>
  <c r="N83" i="2"/>
  <c r="M83" i="2"/>
  <c r="K83" i="2"/>
  <c r="J83" i="2"/>
  <c r="I83" i="2"/>
  <c r="G83" i="2"/>
  <c r="F83" i="2"/>
  <c r="E83" i="2"/>
  <c r="D83" i="2"/>
  <c r="C83" i="2"/>
  <c r="S82" i="2"/>
  <c r="R82" i="2"/>
  <c r="Q82" i="2"/>
  <c r="O82" i="2"/>
  <c r="N82" i="2"/>
  <c r="M82" i="2"/>
  <c r="K82" i="2"/>
  <c r="J82" i="2"/>
  <c r="I82" i="2"/>
  <c r="G82" i="2"/>
  <c r="F82" i="2"/>
  <c r="E82" i="2"/>
  <c r="D82" i="2"/>
  <c r="C82" i="2"/>
  <c r="S81" i="2"/>
  <c r="R81" i="2"/>
  <c r="Q81" i="2"/>
  <c r="O81" i="2"/>
  <c r="N81" i="2"/>
  <c r="M81" i="2"/>
  <c r="K81" i="2"/>
  <c r="J81" i="2"/>
  <c r="I81" i="2"/>
  <c r="G81" i="2"/>
  <c r="F81" i="2"/>
  <c r="E81" i="2"/>
  <c r="D81" i="2"/>
  <c r="C81" i="2"/>
  <c r="S80" i="2"/>
  <c r="R80" i="2"/>
  <c r="Q80" i="2"/>
  <c r="O80" i="2"/>
  <c r="N80" i="2"/>
  <c r="M80" i="2"/>
  <c r="K80" i="2"/>
  <c r="J80" i="2"/>
  <c r="I80" i="2"/>
  <c r="G80" i="2"/>
  <c r="F80" i="2"/>
  <c r="E80" i="2"/>
  <c r="D80" i="2"/>
  <c r="C80" i="2"/>
  <c r="S79" i="2"/>
  <c r="R79" i="2"/>
  <c r="Q79" i="2"/>
  <c r="O79" i="2"/>
  <c r="N79" i="2"/>
  <c r="M79" i="2"/>
  <c r="K79" i="2"/>
  <c r="J79" i="2"/>
  <c r="I79" i="2"/>
  <c r="G79" i="2"/>
  <c r="F79" i="2"/>
  <c r="E79" i="2"/>
  <c r="D79" i="2"/>
  <c r="C79" i="2"/>
  <c r="S78" i="2"/>
  <c r="R78" i="2"/>
  <c r="Q78" i="2"/>
  <c r="O78" i="2"/>
  <c r="N78" i="2"/>
  <c r="M78" i="2"/>
  <c r="K78" i="2"/>
  <c r="J78" i="2"/>
  <c r="I78" i="2"/>
  <c r="G78" i="2"/>
  <c r="F78" i="2"/>
  <c r="E78" i="2"/>
  <c r="D78" i="2"/>
  <c r="C78" i="2"/>
  <c r="S77" i="2"/>
  <c r="R77" i="2"/>
  <c r="Q77" i="2"/>
  <c r="O77" i="2"/>
  <c r="N77" i="2"/>
  <c r="M77" i="2"/>
  <c r="K77" i="2"/>
  <c r="J77" i="2"/>
  <c r="I77" i="2"/>
  <c r="G77" i="2"/>
  <c r="F77" i="2"/>
  <c r="E77" i="2"/>
  <c r="D77" i="2"/>
  <c r="C77" i="2"/>
  <c r="S76" i="2"/>
  <c r="R76" i="2"/>
  <c r="Q76" i="2"/>
  <c r="O76" i="2"/>
  <c r="N76" i="2"/>
  <c r="M76" i="2"/>
  <c r="K76" i="2"/>
  <c r="J76" i="2"/>
  <c r="I76" i="2"/>
  <c r="G76" i="2"/>
  <c r="F76" i="2"/>
  <c r="E76" i="2"/>
  <c r="D76" i="2"/>
  <c r="C76" i="2"/>
  <c r="S75" i="2"/>
  <c r="R75" i="2"/>
  <c r="Q75" i="2"/>
  <c r="O75" i="2"/>
  <c r="N75" i="2"/>
  <c r="M75" i="2"/>
  <c r="K75" i="2"/>
  <c r="J75" i="2"/>
  <c r="I75" i="2"/>
  <c r="G75" i="2"/>
  <c r="F75" i="2"/>
  <c r="E75" i="2"/>
  <c r="D75" i="2"/>
  <c r="C75" i="2"/>
  <c r="S74" i="2"/>
  <c r="R74" i="2"/>
  <c r="Q74" i="2"/>
  <c r="O74" i="2"/>
  <c r="N74" i="2"/>
  <c r="M74" i="2"/>
  <c r="K74" i="2"/>
  <c r="J74" i="2"/>
  <c r="I74" i="2"/>
  <c r="G74" i="2"/>
  <c r="F74" i="2"/>
  <c r="E74" i="2"/>
  <c r="D74" i="2"/>
  <c r="C74" i="2"/>
  <c r="S73" i="2"/>
  <c r="R73" i="2"/>
  <c r="Q73" i="2"/>
  <c r="O73" i="2"/>
  <c r="N73" i="2"/>
  <c r="M73" i="2"/>
  <c r="K73" i="2"/>
  <c r="J73" i="2"/>
  <c r="I73" i="2"/>
  <c r="G73" i="2"/>
  <c r="F73" i="2"/>
  <c r="E73" i="2"/>
  <c r="D73" i="2"/>
  <c r="C73" i="2"/>
  <c r="S72" i="2"/>
  <c r="R72" i="2"/>
  <c r="Q72" i="2"/>
  <c r="O72" i="2"/>
  <c r="N72" i="2"/>
  <c r="M72" i="2"/>
  <c r="K72" i="2"/>
  <c r="J72" i="2"/>
  <c r="I72" i="2"/>
  <c r="G72" i="2"/>
  <c r="F72" i="2"/>
  <c r="E72" i="2"/>
  <c r="D72" i="2"/>
  <c r="C72" i="2"/>
  <c r="S71" i="2"/>
  <c r="R71" i="2"/>
  <c r="Q71" i="2"/>
  <c r="O71" i="2"/>
  <c r="N71" i="2"/>
  <c r="M71" i="2"/>
  <c r="K71" i="2"/>
  <c r="J71" i="2"/>
  <c r="I71" i="2"/>
  <c r="G71" i="2"/>
  <c r="F71" i="2"/>
  <c r="E71" i="2"/>
  <c r="D71" i="2"/>
  <c r="C71" i="2"/>
  <c r="S70" i="2"/>
  <c r="R70" i="2"/>
  <c r="Q70" i="2"/>
  <c r="O70" i="2"/>
  <c r="N70" i="2"/>
  <c r="M70" i="2"/>
  <c r="K70" i="2"/>
  <c r="J70" i="2"/>
  <c r="I70" i="2"/>
  <c r="G70" i="2"/>
  <c r="F70" i="2"/>
  <c r="E70" i="2"/>
  <c r="D70" i="2"/>
  <c r="C70" i="2"/>
  <c r="S69" i="2"/>
  <c r="R69" i="2"/>
  <c r="Q69" i="2"/>
  <c r="O69" i="2"/>
  <c r="N69" i="2"/>
  <c r="M69" i="2"/>
  <c r="K69" i="2"/>
  <c r="J69" i="2"/>
  <c r="I69" i="2"/>
  <c r="G69" i="2"/>
  <c r="F69" i="2"/>
  <c r="E69" i="2"/>
  <c r="D69" i="2"/>
  <c r="C69" i="2"/>
  <c r="S68" i="2"/>
  <c r="R68" i="2"/>
  <c r="Q68" i="2"/>
  <c r="O68" i="2"/>
  <c r="N68" i="2"/>
  <c r="M68" i="2"/>
  <c r="K68" i="2"/>
  <c r="J68" i="2"/>
  <c r="I68" i="2"/>
  <c r="G68" i="2"/>
  <c r="F68" i="2"/>
  <c r="E68" i="2"/>
  <c r="D68" i="2"/>
  <c r="C68" i="2"/>
  <c r="S67" i="2"/>
  <c r="R67" i="2"/>
  <c r="Q67" i="2"/>
  <c r="O67" i="2"/>
  <c r="N67" i="2"/>
  <c r="M67" i="2"/>
  <c r="K67" i="2"/>
  <c r="J67" i="2"/>
  <c r="I67" i="2"/>
  <c r="G67" i="2"/>
  <c r="F67" i="2"/>
  <c r="E67" i="2"/>
  <c r="D67" i="2"/>
  <c r="C67" i="2"/>
  <c r="S66" i="2"/>
  <c r="R66" i="2"/>
  <c r="Q66" i="2"/>
  <c r="O66" i="2"/>
  <c r="N66" i="2"/>
  <c r="M66" i="2"/>
  <c r="K66" i="2"/>
  <c r="J66" i="2"/>
  <c r="I66" i="2"/>
  <c r="G66" i="2"/>
  <c r="F66" i="2"/>
  <c r="E66" i="2"/>
  <c r="D66" i="2"/>
  <c r="C66" i="2"/>
  <c r="S65" i="2"/>
  <c r="R65" i="2"/>
  <c r="Q65" i="2"/>
  <c r="O65" i="2"/>
  <c r="N65" i="2"/>
  <c r="M65" i="2"/>
  <c r="K65" i="2"/>
  <c r="J65" i="2"/>
  <c r="I65" i="2"/>
  <c r="G65" i="2"/>
  <c r="F65" i="2"/>
  <c r="E65" i="2"/>
  <c r="D65" i="2"/>
  <c r="C65" i="2"/>
  <c r="S64" i="2"/>
  <c r="R64" i="2"/>
  <c r="Q64" i="2"/>
  <c r="O64" i="2"/>
  <c r="N64" i="2"/>
  <c r="M64" i="2"/>
  <c r="K64" i="2"/>
  <c r="J64" i="2"/>
  <c r="I64" i="2"/>
  <c r="G64" i="2"/>
  <c r="F64" i="2"/>
  <c r="E64" i="2"/>
  <c r="D64" i="2"/>
  <c r="C64" i="2"/>
  <c r="S63" i="2"/>
  <c r="R63" i="2"/>
  <c r="Q63" i="2"/>
  <c r="O63" i="2"/>
  <c r="N63" i="2"/>
  <c r="M63" i="2"/>
  <c r="K63" i="2"/>
  <c r="J63" i="2"/>
  <c r="I63" i="2"/>
  <c r="G63" i="2"/>
  <c r="F63" i="2"/>
  <c r="E63" i="2"/>
  <c r="D63" i="2"/>
  <c r="C63" i="2"/>
  <c r="S62" i="2"/>
  <c r="R62" i="2"/>
  <c r="Q62" i="2"/>
  <c r="O62" i="2"/>
  <c r="N62" i="2"/>
  <c r="M62" i="2"/>
  <c r="K62" i="2"/>
  <c r="J62" i="2"/>
  <c r="I62" i="2"/>
  <c r="G62" i="2"/>
  <c r="F62" i="2"/>
  <c r="E62" i="2"/>
  <c r="D62" i="2"/>
  <c r="C62" i="2"/>
  <c r="S61" i="2"/>
  <c r="R61" i="2"/>
  <c r="Q61" i="2"/>
  <c r="O61" i="2"/>
  <c r="N61" i="2"/>
  <c r="M61" i="2"/>
  <c r="K61" i="2"/>
  <c r="J61" i="2"/>
  <c r="I61" i="2"/>
  <c r="G61" i="2"/>
  <c r="F61" i="2"/>
  <c r="E61" i="2"/>
  <c r="D61" i="2"/>
  <c r="C61" i="2"/>
  <c r="S60" i="2"/>
  <c r="R60" i="2"/>
  <c r="Q60" i="2"/>
  <c r="O60" i="2"/>
  <c r="N60" i="2"/>
  <c r="M60" i="2"/>
  <c r="K60" i="2"/>
  <c r="J60" i="2"/>
  <c r="I60" i="2"/>
  <c r="G60" i="2"/>
  <c r="F60" i="2"/>
  <c r="E60" i="2"/>
  <c r="D60" i="2"/>
  <c r="C60" i="2"/>
  <c r="S59" i="2"/>
  <c r="R59" i="2"/>
  <c r="Q59" i="2"/>
  <c r="O59" i="2"/>
  <c r="N59" i="2"/>
  <c r="M59" i="2"/>
  <c r="K59" i="2"/>
  <c r="J59" i="2"/>
  <c r="I59" i="2"/>
  <c r="G59" i="2"/>
  <c r="F59" i="2"/>
  <c r="E59" i="2"/>
  <c r="D59" i="2"/>
  <c r="C59" i="2"/>
  <c r="S58" i="2"/>
  <c r="R58" i="2"/>
  <c r="Q58" i="2"/>
  <c r="O58" i="2"/>
  <c r="N58" i="2"/>
  <c r="M58" i="2"/>
  <c r="K58" i="2"/>
  <c r="J58" i="2"/>
  <c r="I58" i="2"/>
  <c r="G58" i="2"/>
  <c r="F58" i="2"/>
  <c r="E58" i="2"/>
  <c r="D58" i="2"/>
  <c r="C58" i="2"/>
  <c r="S57" i="2"/>
  <c r="R57" i="2"/>
  <c r="Q57" i="2"/>
  <c r="O57" i="2"/>
  <c r="N57" i="2"/>
  <c r="M57" i="2"/>
  <c r="K57" i="2"/>
  <c r="J57" i="2"/>
  <c r="I57" i="2"/>
  <c r="G57" i="2"/>
  <c r="F57" i="2"/>
  <c r="E57" i="2"/>
  <c r="D57" i="2"/>
  <c r="C57" i="2"/>
  <c r="S56" i="2"/>
  <c r="R56" i="2"/>
  <c r="Q56" i="2"/>
  <c r="O56" i="2"/>
  <c r="N56" i="2"/>
  <c r="M56" i="2"/>
  <c r="K56" i="2"/>
  <c r="J56" i="2"/>
  <c r="I56" i="2"/>
  <c r="G56" i="2"/>
  <c r="F56" i="2"/>
  <c r="E56" i="2"/>
  <c r="D56" i="2"/>
  <c r="C56" i="2"/>
  <c r="S55" i="2"/>
  <c r="R55" i="2"/>
  <c r="Q55" i="2"/>
  <c r="O55" i="2"/>
  <c r="N55" i="2"/>
  <c r="M55" i="2"/>
  <c r="K55" i="2"/>
  <c r="J55" i="2"/>
  <c r="I55" i="2"/>
  <c r="G55" i="2"/>
  <c r="F55" i="2"/>
  <c r="E55" i="2"/>
  <c r="D55" i="2"/>
  <c r="C55" i="2"/>
  <c r="S54" i="2"/>
  <c r="R54" i="2"/>
  <c r="Q54" i="2"/>
  <c r="O54" i="2"/>
  <c r="N54" i="2"/>
  <c r="M54" i="2"/>
  <c r="K54" i="2"/>
  <c r="J54" i="2"/>
  <c r="I54" i="2"/>
  <c r="G54" i="2"/>
  <c r="F54" i="2"/>
  <c r="E54" i="2"/>
  <c r="D54" i="2"/>
  <c r="C54" i="2"/>
  <c r="S53" i="2"/>
  <c r="R53" i="2"/>
  <c r="Q53" i="2"/>
  <c r="O53" i="2"/>
  <c r="N53" i="2"/>
  <c r="M53" i="2"/>
  <c r="K53" i="2"/>
  <c r="J53" i="2"/>
  <c r="I53" i="2"/>
  <c r="G53" i="2"/>
  <c r="F53" i="2"/>
  <c r="E53" i="2"/>
  <c r="D53" i="2"/>
  <c r="C53" i="2"/>
  <c r="S52" i="2"/>
  <c r="R52" i="2"/>
  <c r="Q52" i="2"/>
  <c r="O52" i="2"/>
  <c r="N52" i="2"/>
  <c r="M52" i="2"/>
  <c r="K52" i="2"/>
  <c r="J52" i="2"/>
  <c r="I52" i="2"/>
  <c r="G52" i="2"/>
  <c r="F52" i="2"/>
  <c r="E52" i="2"/>
  <c r="D52" i="2"/>
  <c r="C52" i="2"/>
  <c r="S51" i="2"/>
  <c r="R51" i="2"/>
  <c r="Q51" i="2"/>
  <c r="O51" i="2"/>
  <c r="N51" i="2"/>
  <c r="M51" i="2"/>
  <c r="K51" i="2"/>
  <c r="J51" i="2"/>
  <c r="I51" i="2"/>
  <c r="G51" i="2"/>
  <c r="F51" i="2"/>
  <c r="E51" i="2"/>
  <c r="D51" i="2"/>
  <c r="C51" i="2"/>
  <c r="S50" i="2"/>
  <c r="R50" i="2"/>
  <c r="Q50" i="2"/>
  <c r="O50" i="2"/>
  <c r="N50" i="2"/>
  <c r="M50" i="2"/>
  <c r="K50" i="2"/>
  <c r="J50" i="2"/>
  <c r="I50" i="2"/>
  <c r="G50" i="2"/>
  <c r="F50" i="2"/>
  <c r="E50" i="2"/>
  <c r="D50" i="2"/>
  <c r="C50" i="2"/>
  <c r="S49" i="2"/>
  <c r="R49" i="2"/>
  <c r="Q49" i="2"/>
  <c r="O49" i="2"/>
  <c r="N49" i="2"/>
  <c r="M49" i="2"/>
  <c r="K49" i="2"/>
  <c r="J49" i="2"/>
  <c r="I49" i="2"/>
  <c r="G49" i="2"/>
  <c r="F49" i="2"/>
  <c r="E49" i="2"/>
  <c r="D49" i="2"/>
  <c r="C49" i="2"/>
  <c r="S48" i="2"/>
  <c r="R48" i="2"/>
  <c r="Q48" i="2"/>
  <c r="O48" i="2"/>
  <c r="N48" i="2"/>
  <c r="M48" i="2"/>
  <c r="K48" i="2"/>
  <c r="J48" i="2"/>
  <c r="I48" i="2"/>
  <c r="G48" i="2"/>
  <c r="F48" i="2"/>
  <c r="E48" i="2"/>
  <c r="D48" i="2"/>
  <c r="C48" i="2"/>
  <c r="S47" i="2"/>
  <c r="R47" i="2"/>
  <c r="Q47" i="2"/>
  <c r="O47" i="2"/>
  <c r="N47" i="2"/>
  <c r="M47" i="2"/>
  <c r="K47" i="2"/>
  <c r="J47" i="2"/>
  <c r="I47" i="2"/>
  <c r="G47" i="2"/>
  <c r="F47" i="2"/>
  <c r="E47" i="2"/>
  <c r="D47" i="2"/>
  <c r="C47" i="2"/>
  <c r="S46" i="2"/>
  <c r="R46" i="2"/>
  <c r="Q46" i="2"/>
  <c r="O46" i="2"/>
  <c r="N46" i="2"/>
  <c r="M46" i="2"/>
  <c r="K46" i="2"/>
  <c r="J46" i="2"/>
  <c r="I46" i="2"/>
  <c r="G46" i="2"/>
  <c r="F46" i="2"/>
  <c r="E46" i="2"/>
  <c r="D46" i="2"/>
  <c r="C46" i="2"/>
  <c r="S45" i="2"/>
  <c r="R45" i="2"/>
  <c r="Q45" i="2"/>
  <c r="O45" i="2"/>
  <c r="N45" i="2"/>
  <c r="M45" i="2"/>
  <c r="K45" i="2"/>
  <c r="J45" i="2"/>
  <c r="I45" i="2"/>
  <c r="G45" i="2"/>
  <c r="F45" i="2"/>
  <c r="E45" i="2"/>
  <c r="D45" i="2"/>
  <c r="C45" i="2"/>
  <c r="S44" i="2"/>
  <c r="R44" i="2"/>
  <c r="Q44" i="2"/>
  <c r="O44" i="2"/>
  <c r="N44" i="2"/>
  <c r="M44" i="2"/>
  <c r="K44" i="2"/>
  <c r="J44" i="2"/>
  <c r="I44" i="2"/>
  <c r="G44" i="2"/>
  <c r="F44" i="2"/>
  <c r="E44" i="2"/>
  <c r="D44" i="2"/>
  <c r="C44" i="2"/>
  <c r="S43" i="2"/>
  <c r="R43" i="2"/>
  <c r="Q43" i="2"/>
  <c r="O43" i="2"/>
  <c r="N43" i="2"/>
  <c r="M43" i="2"/>
  <c r="K43" i="2"/>
  <c r="J43" i="2"/>
  <c r="I43" i="2"/>
  <c r="G43" i="2"/>
  <c r="F43" i="2"/>
  <c r="E43" i="2"/>
  <c r="D43" i="2"/>
  <c r="C43" i="2"/>
  <c r="S42" i="2"/>
  <c r="R42" i="2"/>
  <c r="Q42" i="2"/>
  <c r="O42" i="2"/>
  <c r="N42" i="2"/>
  <c r="M42" i="2"/>
  <c r="K42" i="2"/>
  <c r="J42" i="2"/>
  <c r="I42" i="2"/>
  <c r="G42" i="2"/>
  <c r="F42" i="2"/>
  <c r="E42" i="2"/>
  <c r="D42" i="2"/>
  <c r="C42" i="2"/>
  <c r="S41" i="2"/>
  <c r="R41" i="2"/>
  <c r="Q41" i="2"/>
  <c r="O41" i="2"/>
  <c r="N41" i="2"/>
  <c r="M41" i="2"/>
  <c r="K41" i="2"/>
  <c r="J41" i="2"/>
  <c r="I41" i="2"/>
  <c r="G41" i="2"/>
  <c r="F41" i="2"/>
  <c r="E41" i="2"/>
  <c r="D41" i="2"/>
  <c r="C41" i="2"/>
  <c r="S40" i="2"/>
  <c r="R40" i="2"/>
  <c r="Q40" i="2"/>
  <c r="O40" i="2"/>
  <c r="N40" i="2"/>
  <c r="M40" i="2"/>
  <c r="K40" i="2"/>
  <c r="J40" i="2"/>
  <c r="I40" i="2"/>
  <c r="G40" i="2"/>
  <c r="F40" i="2"/>
  <c r="E40" i="2"/>
  <c r="D40" i="2"/>
  <c r="C40" i="2"/>
  <c r="S39" i="2"/>
  <c r="R39" i="2"/>
  <c r="Q39" i="2"/>
  <c r="O39" i="2"/>
  <c r="N39" i="2"/>
  <c r="M39" i="2"/>
  <c r="K39" i="2"/>
  <c r="J39" i="2"/>
  <c r="I39" i="2"/>
  <c r="G39" i="2"/>
  <c r="F39" i="2"/>
  <c r="E39" i="2"/>
  <c r="D39" i="2"/>
  <c r="C39" i="2"/>
  <c r="S38" i="2"/>
  <c r="R38" i="2"/>
  <c r="Q38" i="2"/>
  <c r="O38" i="2"/>
  <c r="N38" i="2"/>
  <c r="M38" i="2"/>
  <c r="K38" i="2"/>
  <c r="J38" i="2"/>
  <c r="I38" i="2"/>
  <c r="G38" i="2"/>
  <c r="F38" i="2"/>
  <c r="E38" i="2"/>
  <c r="D38" i="2"/>
  <c r="C38" i="2"/>
  <c r="S37" i="2"/>
  <c r="R37" i="2"/>
  <c r="Q37" i="2"/>
  <c r="O37" i="2"/>
  <c r="N37" i="2"/>
  <c r="M37" i="2"/>
  <c r="K37" i="2"/>
  <c r="J37" i="2"/>
  <c r="I37" i="2"/>
  <c r="G37" i="2"/>
  <c r="F37" i="2"/>
  <c r="E37" i="2"/>
  <c r="D37" i="2"/>
  <c r="C37" i="2"/>
  <c r="S36" i="2"/>
  <c r="R36" i="2"/>
  <c r="Q36" i="2"/>
  <c r="O36" i="2"/>
  <c r="N36" i="2"/>
  <c r="M36" i="2"/>
  <c r="K36" i="2"/>
  <c r="J36" i="2"/>
  <c r="I36" i="2"/>
  <c r="G36" i="2"/>
  <c r="F36" i="2"/>
  <c r="E36" i="2"/>
  <c r="D36" i="2"/>
  <c r="C36" i="2"/>
  <c r="S35" i="2"/>
  <c r="R35" i="2"/>
  <c r="Q35" i="2"/>
  <c r="O35" i="2"/>
  <c r="N35" i="2"/>
  <c r="M35" i="2"/>
  <c r="K35" i="2"/>
  <c r="J35" i="2"/>
  <c r="I35" i="2"/>
  <c r="G35" i="2"/>
  <c r="F35" i="2"/>
  <c r="E35" i="2"/>
  <c r="D35" i="2"/>
  <c r="C35" i="2"/>
  <c r="S34" i="2"/>
  <c r="R34" i="2"/>
  <c r="Q34" i="2"/>
  <c r="O34" i="2"/>
  <c r="N34" i="2"/>
  <c r="M34" i="2"/>
  <c r="K34" i="2"/>
  <c r="J34" i="2"/>
  <c r="I34" i="2"/>
  <c r="G34" i="2"/>
  <c r="F34" i="2"/>
  <c r="E34" i="2"/>
  <c r="D34" i="2"/>
  <c r="C34" i="2"/>
  <c r="S33" i="2"/>
  <c r="R33" i="2"/>
  <c r="Q33" i="2"/>
  <c r="O33" i="2"/>
  <c r="N33" i="2"/>
  <c r="M33" i="2"/>
  <c r="K33" i="2"/>
  <c r="J33" i="2"/>
  <c r="I33" i="2"/>
  <c r="G33" i="2"/>
  <c r="F33" i="2"/>
  <c r="E33" i="2"/>
  <c r="D33" i="2"/>
  <c r="C33" i="2"/>
  <c r="S32" i="2"/>
  <c r="R32" i="2"/>
  <c r="Q32" i="2"/>
  <c r="O32" i="2"/>
  <c r="N32" i="2"/>
  <c r="M32" i="2"/>
  <c r="K32" i="2"/>
  <c r="J32" i="2"/>
  <c r="I32" i="2"/>
  <c r="G32" i="2"/>
  <c r="F32" i="2"/>
  <c r="E32" i="2"/>
  <c r="D32" i="2"/>
  <c r="C32" i="2"/>
  <c r="S31" i="2"/>
  <c r="R31" i="2"/>
  <c r="Q31" i="2"/>
  <c r="O31" i="2"/>
  <c r="N31" i="2"/>
  <c r="M31" i="2"/>
  <c r="K31" i="2"/>
  <c r="J31" i="2"/>
  <c r="I31" i="2"/>
  <c r="G31" i="2"/>
  <c r="F31" i="2"/>
  <c r="E31" i="2"/>
  <c r="D31" i="2"/>
  <c r="C31" i="2"/>
  <c r="S30" i="2"/>
  <c r="R30" i="2"/>
  <c r="Q30" i="2"/>
  <c r="O30" i="2"/>
  <c r="N30" i="2"/>
  <c r="M30" i="2"/>
  <c r="K30" i="2"/>
  <c r="J30" i="2"/>
  <c r="I30" i="2"/>
  <c r="G30" i="2"/>
  <c r="F30" i="2"/>
  <c r="E30" i="2"/>
  <c r="D30" i="2"/>
  <c r="C30" i="2"/>
  <c r="S29" i="2"/>
  <c r="R29" i="2"/>
  <c r="Q29" i="2"/>
  <c r="O29" i="2"/>
  <c r="N29" i="2"/>
  <c r="M29" i="2"/>
  <c r="K29" i="2"/>
  <c r="J29" i="2"/>
  <c r="I29" i="2"/>
  <c r="G29" i="2"/>
  <c r="F29" i="2"/>
  <c r="E29" i="2"/>
  <c r="D29" i="2"/>
  <c r="C29" i="2"/>
  <c r="S28" i="2"/>
  <c r="R28" i="2"/>
  <c r="Q28" i="2"/>
  <c r="O28" i="2"/>
  <c r="N28" i="2"/>
  <c r="M28" i="2"/>
  <c r="K28" i="2"/>
  <c r="J28" i="2"/>
  <c r="I28" i="2"/>
  <c r="G28" i="2"/>
  <c r="F28" i="2"/>
  <c r="E28" i="2"/>
  <c r="D28" i="2"/>
  <c r="C28" i="2"/>
  <c r="S27" i="2"/>
  <c r="R27" i="2"/>
  <c r="Q27" i="2"/>
  <c r="O27" i="2"/>
  <c r="N27" i="2"/>
  <c r="M27" i="2"/>
  <c r="K27" i="2"/>
  <c r="J27" i="2"/>
  <c r="I27" i="2"/>
  <c r="G27" i="2"/>
  <c r="F27" i="2"/>
  <c r="E27" i="2"/>
  <c r="D27" i="2"/>
  <c r="C27" i="2"/>
  <c r="S26" i="2"/>
  <c r="R26" i="2"/>
  <c r="Q26" i="2"/>
  <c r="O26" i="2"/>
  <c r="N26" i="2"/>
  <c r="M26" i="2"/>
  <c r="K26" i="2"/>
  <c r="J26" i="2"/>
  <c r="I26" i="2"/>
  <c r="G26" i="2"/>
  <c r="F26" i="2"/>
  <c r="E26" i="2"/>
  <c r="D26" i="2"/>
  <c r="C26" i="2"/>
  <c r="S25" i="2"/>
  <c r="R25" i="2"/>
  <c r="Q25" i="2"/>
  <c r="O25" i="2"/>
  <c r="N25" i="2"/>
  <c r="M25" i="2"/>
  <c r="K25" i="2"/>
  <c r="J25" i="2"/>
  <c r="I25" i="2"/>
  <c r="G25" i="2"/>
  <c r="F25" i="2"/>
  <c r="E25" i="2"/>
  <c r="D25" i="2"/>
  <c r="C25" i="2"/>
  <c r="S24" i="2"/>
  <c r="R24" i="2"/>
  <c r="Q24" i="2"/>
  <c r="O24" i="2"/>
  <c r="N24" i="2"/>
  <c r="M24" i="2"/>
  <c r="K24" i="2"/>
  <c r="J24" i="2"/>
  <c r="I24" i="2"/>
  <c r="G24" i="2"/>
  <c r="F24" i="2"/>
  <c r="E24" i="2"/>
  <c r="D24" i="2"/>
  <c r="C24" i="2"/>
  <c r="S23" i="2"/>
  <c r="R23" i="2"/>
  <c r="Q23" i="2"/>
  <c r="O23" i="2"/>
  <c r="N23" i="2"/>
  <c r="M23" i="2"/>
  <c r="K23" i="2"/>
  <c r="J23" i="2"/>
  <c r="I23" i="2"/>
  <c r="G23" i="2"/>
  <c r="F23" i="2"/>
  <c r="E23" i="2"/>
  <c r="D23" i="2"/>
  <c r="C23" i="2"/>
  <c r="S22" i="2"/>
  <c r="R22" i="2"/>
  <c r="Q22" i="2"/>
  <c r="O22" i="2"/>
  <c r="N22" i="2"/>
  <c r="M22" i="2"/>
  <c r="K22" i="2"/>
  <c r="J22" i="2"/>
  <c r="I22" i="2"/>
  <c r="G22" i="2"/>
  <c r="F22" i="2"/>
  <c r="E22" i="2"/>
  <c r="D22" i="2"/>
  <c r="C22" i="2"/>
  <c r="S21" i="2"/>
  <c r="R21" i="2"/>
  <c r="Q21" i="2"/>
  <c r="O21" i="2"/>
  <c r="N21" i="2"/>
  <c r="M21" i="2"/>
  <c r="K21" i="2"/>
  <c r="J21" i="2"/>
  <c r="I21" i="2"/>
  <c r="G21" i="2"/>
  <c r="F21" i="2"/>
  <c r="E21" i="2"/>
  <c r="D21" i="2"/>
  <c r="C21" i="2"/>
  <c r="S20" i="2"/>
  <c r="R20" i="2"/>
  <c r="Q20" i="2"/>
  <c r="O20" i="2"/>
  <c r="N20" i="2"/>
  <c r="M20" i="2"/>
  <c r="K20" i="2"/>
  <c r="J20" i="2"/>
  <c r="I20" i="2"/>
  <c r="G20" i="2"/>
  <c r="F20" i="2"/>
  <c r="E20" i="2"/>
  <c r="D20" i="2"/>
  <c r="C20" i="2"/>
  <c r="S19" i="2"/>
  <c r="R19" i="2"/>
  <c r="Q19" i="2"/>
  <c r="O19" i="2"/>
  <c r="N19" i="2"/>
  <c r="M19" i="2"/>
  <c r="K19" i="2"/>
  <c r="J19" i="2"/>
  <c r="I19" i="2"/>
  <c r="G19" i="2"/>
  <c r="F19" i="2"/>
  <c r="E19" i="2"/>
  <c r="D19" i="2"/>
  <c r="C19" i="2"/>
  <c r="S18" i="2"/>
  <c r="R18" i="2"/>
  <c r="Q18" i="2"/>
  <c r="O18" i="2"/>
  <c r="N18" i="2"/>
  <c r="M18" i="2"/>
  <c r="K18" i="2"/>
  <c r="J18" i="2"/>
  <c r="I18" i="2"/>
  <c r="G18" i="2"/>
  <c r="F18" i="2"/>
  <c r="E18" i="2"/>
  <c r="D18" i="2"/>
  <c r="C18" i="2"/>
  <c r="S17" i="2"/>
  <c r="R17" i="2"/>
  <c r="Q17" i="2"/>
  <c r="O17" i="2"/>
  <c r="N17" i="2"/>
  <c r="M17" i="2"/>
  <c r="K17" i="2"/>
  <c r="J17" i="2"/>
  <c r="I17" i="2"/>
  <c r="G17" i="2"/>
  <c r="F17" i="2"/>
  <c r="E17" i="2"/>
  <c r="D17" i="2"/>
  <c r="C17" i="2"/>
  <c r="S16" i="2"/>
  <c r="R16" i="2"/>
  <c r="Q16" i="2"/>
  <c r="O16" i="2"/>
  <c r="N16" i="2"/>
  <c r="M16" i="2"/>
  <c r="K16" i="2"/>
  <c r="J16" i="2"/>
  <c r="I16" i="2"/>
  <c r="G16" i="2"/>
  <c r="F16" i="2"/>
  <c r="E16" i="2"/>
  <c r="D16" i="2"/>
  <c r="C16" i="2"/>
  <c r="S15" i="2"/>
  <c r="R15" i="2"/>
  <c r="Q15" i="2"/>
  <c r="O15" i="2"/>
  <c r="N15" i="2"/>
  <c r="M15" i="2"/>
  <c r="K15" i="2"/>
  <c r="J15" i="2"/>
  <c r="I15" i="2"/>
  <c r="G15" i="2"/>
  <c r="F15" i="2"/>
  <c r="E15" i="2"/>
  <c r="D15" i="2"/>
  <c r="C15" i="2"/>
  <c r="S14" i="2"/>
  <c r="R14" i="2"/>
  <c r="Q14" i="2"/>
  <c r="O14" i="2"/>
  <c r="N14" i="2"/>
  <c r="M14" i="2"/>
  <c r="K14" i="2"/>
  <c r="J14" i="2"/>
  <c r="I14" i="2"/>
  <c r="G14" i="2"/>
  <c r="F14" i="2"/>
  <c r="E14" i="2"/>
  <c r="D14" i="2"/>
  <c r="C14" i="2"/>
  <c r="S13" i="2"/>
  <c r="R13" i="2"/>
  <c r="Q13" i="2"/>
  <c r="O13" i="2"/>
  <c r="N13" i="2"/>
  <c r="M13" i="2"/>
  <c r="K13" i="2"/>
  <c r="J13" i="2"/>
  <c r="I13" i="2"/>
  <c r="G13" i="2"/>
  <c r="F13" i="2"/>
  <c r="E13" i="2"/>
  <c r="D13" i="2"/>
  <c r="C13" i="2"/>
  <c r="S12" i="2"/>
  <c r="R12" i="2"/>
  <c r="Q12" i="2"/>
  <c r="O12" i="2"/>
  <c r="N12" i="2"/>
  <c r="M12" i="2"/>
  <c r="K12" i="2"/>
  <c r="J12" i="2"/>
  <c r="I12" i="2"/>
  <c r="G12" i="2"/>
  <c r="F12" i="2"/>
  <c r="E12" i="2"/>
  <c r="D12" i="2"/>
  <c r="C12" i="2"/>
  <c r="S11" i="2"/>
  <c r="R11" i="2"/>
  <c r="Q11" i="2"/>
  <c r="O11" i="2"/>
  <c r="N11" i="2"/>
  <c r="M11" i="2"/>
  <c r="K11" i="2"/>
  <c r="J11" i="2"/>
  <c r="I11" i="2"/>
  <c r="G11" i="2"/>
  <c r="F11" i="2"/>
  <c r="E11" i="2"/>
  <c r="D11" i="2"/>
  <c r="C11" i="2"/>
  <c r="S10" i="2"/>
  <c r="R10" i="2"/>
  <c r="Q10" i="2"/>
  <c r="O10" i="2"/>
  <c r="N10" i="2"/>
  <c r="M10" i="2"/>
  <c r="K10" i="2"/>
  <c r="J10" i="2"/>
  <c r="I10" i="2"/>
  <c r="G10" i="2"/>
  <c r="F10" i="2"/>
  <c r="E10" i="2"/>
  <c r="D10" i="2"/>
  <c r="C10" i="2"/>
  <c r="S9" i="2"/>
  <c r="R9" i="2"/>
  <c r="Q9" i="2"/>
  <c r="O9" i="2"/>
  <c r="N9" i="2"/>
  <c r="M9" i="2"/>
  <c r="K9" i="2"/>
  <c r="J9" i="2"/>
  <c r="I9" i="2"/>
  <c r="G9" i="2"/>
  <c r="F9" i="2"/>
  <c r="E9" i="2"/>
  <c r="D9" i="2"/>
  <c r="C9" i="2"/>
  <c r="S8" i="2"/>
  <c r="R8" i="2"/>
  <c r="Q8" i="2"/>
  <c r="O8" i="2"/>
  <c r="N8" i="2"/>
  <c r="M8" i="2"/>
  <c r="K8" i="2"/>
  <c r="J8" i="2"/>
  <c r="I8" i="2"/>
  <c r="G8" i="2"/>
  <c r="F8" i="2"/>
  <c r="E8" i="2"/>
  <c r="D8" i="2"/>
  <c r="C8" i="2"/>
  <c r="S7" i="2"/>
  <c r="R7" i="2"/>
  <c r="Q7" i="2"/>
  <c r="O7" i="2"/>
  <c r="N7" i="2"/>
  <c r="M7" i="2"/>
  <c r="K7" i="2"/>
  <c r="J7" i="2"/>
  <c r="I7" i="2"/>
  <c r="G7" i="2"/>
  <c r="F7" i="2"/>
  <c r="E7" i="2"/>
  <c r="D7" i="2"/>
  <c r="C7" i="2"/>
  <c r="S6" i="2"/>
  <c r="R6" i="2"/>
  <c r="Q6" i="2"/>
  <c r="O6" i="2"/>
  <c r="N6" i="2"/>
  <c r="M6" i="2"/>
  <c r="K6" i="2"/>
  <c r="J6" i="2"/>
  <c r="I6" i="2"/>
  <c r="G6" i="2"/>
  <c r="F6" i="2"/>
  <c r="E6" i="2"/>
  <c r="D6" i="2"/>
  <c r="C6" i="2"/>
  <c r="S5" i="2"/>
  <c r="R5" i="2"/>
  <c r="Q5" i="2"/>
  <c r="O5" i="2"/>
  <c r="N5" i="2"/>
  <c r="M5" i="2"/>
  <c r="K5" i="2"/>
  <c r="J5" i="2"/>
  <c r="I5" i="2"/>
  <c r="G5" i="2"/>
  <c r="F5" i="2"/>
  <c r="E5" i="2"/>
  <c r="D5" i="2"/>
  <c r="C5" i="2"/>
  <c r="S4" i="2"/>
  <c r="R4" i="2"/>
  <c r="Q4" i="2"/>
  <c r="O4" i="2"/>
  <c r="N4" i="2"/>
  <c r="M4" i="2"/>
  <c r="K4" i="2"/>
  <c r="J4" i="2"/>
  <c r="I4" i="2"/>
  <c r="G4" i="2"/>
  <c r="F4" i="2"/>
  <c r="E4" i="2"/>
  <c r="D4" i="2"/>
  <c r="C4" i="2"/>
  <c r="AB299" i="1"/>
  <c r="AA299" i="1"/>
  <c r="Z299" i="1"/>
  <c r="U299" i="1"/>
  <c r="T299" i="1"/>
  <c r="S299" i="1"/>
  <c r="N299" i="1"/>
  <c r="M299" i="1"/>
  <c r="L299" i="1"/>
  <c r="H299" i="1"/>
  <c r="G299" i="1"/>
  <c r="F299" i="1"/>
  <c r="AO158" i="1"/>
  <c r="AW158" i="1" s="1"/>
  <c r="AN158" i="1"/>
  <c r="AV158" i="1" s="1"/>
  <c r="AM158" i="1"/>
  <c r="AU158" i="1" s="1"/>
  <c r="AO157" i="1"/>
  <c r="AW157" i="1" s="1"/>
  <c r="AN157" i="1"/>
  <c r="AV157" i="1" s="1"/>
  <c r="AM157" i="1"/>
  <c r="AU157" i="1" s="1"/>
  <c r="AO156" i="1"/>
  <c r="AW156" i="1" s="1"/>
  <c r="AN156" i="1"/>
  <c r="AV156" i="1" s="1"/>
  <c r="AM156" i="1"/>
  <c r="AU156" i="1" s="1"/>
  <c r="AO155" i="1"/>
  <c r="AW155" i="1" s="1"/>
  <c r="AN155" i="1"/>
  <c r="AL155" i="1"/>
  <c r="AO154" i="1"/>
  <c r="AW154" i="1" s="1"/>
  <c r="AN154" i="1"/>
  <c r="AV154" i="1" s="1"/>
  <c r="AM154" i="1"/>
  <c r="AU154" i="1" s="1"/>
  <c r="AO153" i="1"/>
  <c r="AW153" i="1" s="1"/>
  <c r="AN153" i="1"/>
  <c r="AM153" i="1"/>
  <c r="AU153" i="1" s="1"/>
  <c r="AO152" i="1"/>
  <c r="AW152" i="1" s="1"/>
  <c r="AN152" i="1"/>
  <c r="AV152" i="1" s="1"/>
  <c r="AM152" i="1"/>
  <c r="AD291" i="1"/>
  <c r="AO151" i="1" s="1"/>
  <c r="AW151" i="1" s="1"/>
  <c r="W291" i="1"/>
  <c r="AN151" i="1" s="1"/>
  <c r="P291" i="1"/>
  <c r="J291" i="1"/>
  <c r="AD290" i="1"/>
  <c r="AO150" i="1" s="1"/>
  <c r="AW150" i="1" s="1"/>
  <c r="Y290" i="1"/>
  <c r="W290" i="1"/>
  <c r="AN150" i="1" s="1"/>
  <c r="P290" i="1"/>
  <c r="AM150" i="1" s="1"/>
  <c r="J290" i="1"/>
  <c r="AD289" i="1"/>
  <c r="W289" i="1"/>
  <c r="AN149" i="1" s="1"/>
  <c r="P289" i="1"/>
  <c r="AM149" i="1" s="1"/>
  <c r="J289" i="1"/>
  <c r="Z287" i="1"/>
  <c r="Y287" i="1"/>
  <c r="S287" i="1"/>
  <c r="R287" i="1"/>
  <c r="L287" i="1"/>
  <c r="K287" i="1"/>
  <c r="F287" i="1"/>
  <c r="E287" i="1"/>
  <c r="U286" i="1"/>
  <c r="N286" i="1"/>
  <c r="AU202" i="1" s="1"/>
  <c r="H286" i="1"/>
  <c r="H338" i="1" s="1"/>
  <c r="AB279" i="1"/>
  <c r="AA279" i="1"/>
  <c r="Z279" i="1"/>
  <c r="U279" i="1"/>
  <c r="T279" i="1"/>
  <c r="S279" i="1"/>
  <c r="N279" i="1"/>
  <c r="M279" i="1"/>
  <c r="L279" i="1"/>
  <c r="H279" i="1"/>
  <c r="G279" i="1"/>
  <c r="F279" i="1"/>
  <c r="J278" i="1"/>
  <c r="AO143" i="1"/>
  <c r="AW143" i="1" s="1"/>
  <c r="AN143" i="1"/>
  <c r="AM143" i="1"/>
  <c r="AL143" i="1"/>
  <c r="AO142" i="1"/>
  <c r="AW142" i="1" s="1"/>
  <c r="AN142" i="1"/>
  <c r="AV142" i="1" s="1"/>
  <c r="AM142" i="1"/>
  <c r="AD271" i="1"/>
  <c r="W271" i="1"/>
  <c r="AN141" i="1" s="1"/>
  <c r="AV141" i="1" s="1"/>
  <c r="R271" i="1"/>
  <c r="P271" i="1"/>
  <c r="AM141" i="1" s="1"/>
  <c r="AU141" i="1" s="1"/>
  <c r="K271" i="1"/>
  <c r="J271" i="1"/>
  <c r="AL141" i="1" s="1"/>
  <c r="AD270" i="1"/>
  <c r="AO140" i="1" s="1"/>
  <c r="AW140" i="1" s="1"/>
  <c r="W270" i="1"/>
  <c r="AN140" i="1" s="1"/>
  <c r="P270" i="1"/>
  <c r="AM140" i="1" s="1"/>
  <c r="J270" i="1"/>
  <c r="AD269" i="1"/>
  <c r="AO139" i="1" s="1"/>
  <c r="AW139" i="1" s="1"/>
  <c r="W269" i="1"/>
  <c r="AN139" i="1" s="1"/>
  <c r="P269" i="1"/>
  <c r="K269" i="1"/>
  <c r="J269" i="1"/>
  <c r="AL139" i="1" s="1"/>
  <c r="Z267" i="1"/>
  <c r="Y267" i="1"/>
  <c r="S267" i="1"/>
  <c r="R267" i="1"/>
  <c r="L267" i="1"/>
  <c r="K267" i="1"/>
  <c r="F267" i="1"/>
  <c r="E267" i="1"/>
  <c r="U266" i="1"/>
  <c r="AV144" i="1" s="1"/>
  <c r="N266" i="1"/>
  <c r="AU144" i="1" s="1"/>
  <c r="H266" i="1"/>
  <c r="AT144" i="1" s="1"/>
  <c r="AB259" i="1"/>
  <c r="AA259" i="1"/>
  <c r="Z259" i="1"/>
  <c r="U259" i="1"/>
  <c r="T259" i="1"/>
  <c r="S259" i="1"/>
  <c r="N259" i="1"/>
  <c r="M259" i="1"/>
  <c r="L259" i="1"/>
  <c r="H259" i="1"/>
  <c r="G259" i="1"/>
  <c r="F259" i="1"/>
  <c r="AD258" i="1"/>
  <c r="AO138" i="1" s="1"/>
  <c r="AW138" i="1" s="1"/>
  <c r="Y258" i="1"/>
  <c r="W258" i="1"/>
  <c r="AN138" i="1" s="1"/>
  <c r="AV138" i="1" s="1"/>
  <c r="R258" i="1"/>
  <c r="P258" i="1"/>
  <c r="AM138" i="1" s="1"/>
  <c r="AU138" i="1" s="1"/>
  <c r="K258" i="1"/>
  <c r="J258" i="1"/>
  <c r="E258" i="1"/>
  <c r="AD257" i="1"/>
  <c r="AO137" i="1" s="1"/>
  <c r="AW137" i="1" s="1"/>
  <c r="Y257" i="1"/>
  <c r="W257" i="1"/>
  <c r="AN137" i="1" s="1"/>
  <c r="AV137" i="1" s="1"/>
  <c r="R257" i="1"/>
  <c r="P257" i="1"/>
  <c r="K257" i="1"/>
  <c r="J257" i="1"/>
  <c r="AL137" i="1" s="1"/>
  <c r="AT137" i="1" s="1"/>
  <c r="E257" i="1"/>
  <c r="AD256" i="1"/>
  <c r="AO136" i="1" s="1"/>
  <c r="AW136" i="1" s="1"/>
  <c r="Y256" i="1"/>
  <c r="W256" i="1"/>
  <c r="AN136" i="1" s="1"/>
  <c r="AV136" i="1" s="1"/>
  <c r="R256" i="1"/>
  <c r="P256" i="1"/>
  <c r="AM136" i="1" s="1"/>
  <c r="AU136" i="1" s="1"/>
  <c r="K256" i="1"/>
  <c r="J256" i="1"/>
  <c r="E256" i="1"/>
  <c r="AD255" i="1"/>
  <c r="AO135" i="1" s="1"/>
  <c r="AW135" i="1" s="1"/>
  <c r="Y255" i="1"/>
  <c r="W255" i="1"/>
  <c r="AN135" i="1" s="1"/>
  <c r="AV135" i="1" s="1"/>
  <c r="R255" i="1"/>
  <c r="P255" i="1"/>
  <c r="AM135" i="1" s="1"/>
  <c r="AU135" i="1" s="1"/>
  <c r="K255" i="1"/>
  <c r="J255" i="1"/>
  <c r="E255" i="1"/>
  <c r="AD254" i="1"/>
  <c r="AO134" i="1" s="1"/>
  <c r="AW134" i="1" s="1"/>
  <c r="W254" i="1"/>
  <c r="AN134" i="1" s="1"/>
  <c r="AV134" i="1" s="1"/>
  <c r="R254" i="1"/>
  <c r="P254" i="1"/>
  <c r="AM134" i="1" s="1"/>
  <c r="AU134" i="1" s="1"/>
  <c r="K254" i="1"/>
  <c r="J254" i="1"/>
  <c r="E254" i="1"/>
  <c r="AD253" i="1"/>
  <c r="AO133" i="1" s="1"/>
  <c r="AW133" i="1" s="1"/>
  <c r="W253" i="1"/>
  <c r="AN133" i="1" s="1"/>
  <c r="P253" i="1"/>
  <c r="K253" i="1"/>
  <c r="J253" i="1"/>
  <c r="E253" i="1"/>
  <c r="AD252" i="1"/>
  <c r="AO132" i="1" s="1"/>
  <c r="AW132" i="1" s="1"/>
  <c r="W252" i="1"/>
  <c r="AN132" i="1" s="1"/>
  <c r="R252" i="1"/>
  <c r="P252" i="1"/>
  <c r="AM132" i="1" s="1"/>
  <c r="J252" i="1"/>
  <c r="AD251" i="1"/>
  <c r="AO131" i="1" s="1"/>
  <c r="AW131" i="1" s="1"/>
  <c r="W251" i="1"/>
  <c r="AN131" i="1" s="1"/>
  <c r="P251" i="1"/>
  <c r="AM131" i="1" s="1"/>
  <c r="J251" i="1"/>
  <c r="AD250" i="1"/>
  <c r="AO130" i="1" s="1"/>
  <c r="AW130" i="1" s="1"/>
  <c r="W250" i="1"/>
  <c r="P250" i="1"/>
  <c r="AM130" i="1" s="1"/>
  <c r="J250" i="1"/>
  <c r="AL130" i="1" s="1"/>
  <c r="AD249" i="1"/>
  <c r="AO129" i="1" s="1"/>
  <c r="AW129" i="1" s="1"/>
  <c r="W249" i="1"/>
  <c r="P249" i="1"/>
  <c r="AM129" i="1" s="1"/>
  <c r="J249" i="1"/>
  <c r="Z247" i="1"/>
  <c r="Y247" i="1"/>
  <c r="S247" i="1"/>
  <c r="R247" i="1"/>
  <c r="L247" i="1"/>
  <c r="K247" i="1"/>
  <c r="F247" i="1"/>
  <c r="E247" i="1"/>
  <c r="U246" i="1"/>
  <c r="N246" i="1"/>
  <c r="H246" i="1"/>
  <c r="AB239" i="1"/>
  <c r="AA239" i="1"/>
  <c r="Z239" i="1"/>
  <c r="U239" i="1"/>
  <c r="T239" i="1"/>
  <c r="S239" i="1"/>
  <c r="N239" i="1"/>
  <c r="M239" i="1"/>
  <c r="L239" i="1"/>
  <c r="H239" i="1"/>
  <c r="G239" i="1"/>
  <c r="F239" i="1"/>
  <c r="AN128" i="1"/>
  <c r="AV128" i="1" s="1"/>
  <c r="AO127" i="1"/>
  <c r="AW127" i="1" s="1"/>
  <c r="AN127" i="1"/>
  <c r="AM127" i="1"/>
  <c r="AU127" i="1" s="1"/>
  <c r="AN126" i="1"/>
  <c r="AM126" i="1"/>
  <c r="AU126" i="1" s="1"/>
  <c r="AL126" i="1"/>
  <c r="AT126" i="1" s="1"/>
  <c r="AO125" i="1"/>
  <c r="AW125" i="1" s="1"/>
  <c r="AN125" i="1"/>
  <c r="AL125" i="1"/>
  <c r="AO124" i="1"/>
  <c r="AW124" i="1" s="1"/>
  <c r="AN124" i="1"/>
  <c r="AV124" i="1" s="1"/>
  <c r="AL124" i="1"/>
  <c r="AT124" i="1" s="1"/>
  <c r="AO123" i="1"/>
  <c r="AW123" i="1" s="1"/>
  <c r="AN123" i="1"/>
  <c r="AM123" i="1"/>
  <c r="AL123" i="1"/>
  <c r="AT123" i="1" s="1"/>
  <c r="AO122" i="1"/>
  <c r="AW122" i="1" s="1"/>
  <c r="AN122" i="1"/>
  <c r="AV122" i="1" s="1"/>
  <c r="AM122" i="1"/>
  <c r="AU122" i="1" s="1"/>
  <c r="AL122" i="1"/>
  <c r="AD231" i="1"/>
  <c r="AO121" i="1" s="1"/>
  <c r="AW121" i="1" s="1"/>
  <c r="W231" i="1"/>
  <c r="AN121" i="1" s="1"/>
  <c r="AV121" i="1" s="1"/>
  <c r="R231" i="1"/>
  <c r="P231" i="1"/>
  <c r="J231" i="1"/>
  <c r="AD230" i="1"/>
  <c r="AO120" i="1" s="1"/>
  <c r="AW120" i="1" s="1"/>
  <c r="W230" i="1"/>
  <c r="AN120" i="1" s="1"/>
  <c r="P230" i="1"/>
  <c r="K230" i="1"/>
  <c r="J230" i="1"/>
  <c r="AL120" i="1" s="1"/>
  <c r="AD229" i="1"/>
  <c r="Y229" i="1"/>
  <c r="W229" i="1"/>
  <c r="AN119" i="1" s="1"/>
  <c r="AV119" i="1" s="1"/>
  <c r="R229" i="1"/>
  <c r="P229" i="1"/>
  <c r="AM119" i="1" s="1"/>
  <c r="AU119" i="1" s="1"/>
  <c r="K229" i="1"/>
  <c r="J229" i="1"/>
  <c r="AL119" i="1" s="1"/>
  <c r="Z227" i="1"/>
  <c r="Y227" i="1"/>
  <c r="S227" i="1"/>
  <c r="R227" i="1"/>
  <c r="L227" i="1"/>
  <c r="K227" i="1"/>
  <c r="F227" i="1"/>
  <c r="E227" i="1"/>
  <c r="U226" i="1"/>
  <c r="N226" i="1"/>
  <c r="H226" i="1"/>
  <c r="AB219" i="1"/>
  <c r="AA219" i="1"/>
  <c r="Z219" i="1"/>
  <c r="U219" i="1"/>
  <c r="T219" i="1"/>
  <c r="S219" i="1"/>
  <c r="N219" i="1"/>
  <c r="M219" i="1"/>
  <c r="L219" i="1"/>
  <c r="H219" i="1"/>
  <c r="G219" i="1"/>
  <c r="F219" i="1"/>
  <c r="AO118" i="1"/>
  <c r="AW118" i="1" s="1"/>
  <c r="AN118" i="1"/>
  <c r="AV118" i="1" s="1"/>
  <c r="AM118" i="1"/>
  <c r="AU118" i="1" s="1"/>
  <c r="AO117" i="1"/>
  <c r="AW117" i="1" s="1"/>
  <c r="AN117" i="1"/>
  <c r="AV117" i="1" s="1"/>
  <c r="AL117" i="1"/>
  <c r="AT117" i="1" s="1"/>
  <c r="AO116" i="1"/>
  <c r="AW116" i="1" s="1"/>
  <c r="AN116" i="1"/>
  <c r="AM116" i="1"/>
  <c r="AU116" i="1" s="1"/>
  <c r="AO115" i="1"/>
  <c r="AW115" i="1" s="1"/>
  <c r="AN115" i="1"/>
  <c r="AM115" i="1"/>
  <c r="AL115" i="1"/>
  <c r="AO114" i="1"/>
  <c r="AW114" i="1" s="1"/>
  <c r="AN114" i="1"/>
  <c r="AM114" i="1"/>
  <c r="AL114" i="1"/>
  <c r="AO113" i="1"/>
  <c r="AW113" i="1" s="1"/>
  <c r="AL113" i="1"/>
  <c r="AO112" i="1"/>
  <c r="AW112" i="1" s="1"/>
  <c r="AN112" i="1"/>
  <c r="AV112" i="1" s="1"/>
  <c r="AM112" i="1"/>
  <c r="AU112" i="1" s="1"/>
  <c r="AD211" i="1"/>
  <c r="AO111" i="1" s="1"/>
  <c r="AW111" i="1" s="1"/>
  <c r="Y211" i="1"/>
  <c r="W211" i="1"/>
  <c r="AN111" i="1" s="1"/>
  <c r="AV111" i="1" s="1"/>
  <c r="R211" i="1"/>
  <c r="P211" i="1"/>
  <c r="AM111" i="1" s="1"/>
  <c r="AU111" i="1" s="1"/>
  <c r="K211" i="1"/>
  <c r="J211" i="1"/>
  <c r="AL111" i="1" s="1"/>
  <c r="AD210" i="1"/>
  <c r="AO110" i="1" s="1"/>
  <c r="AW110" i="1" s="1"/>
  <c r="W210" i="1"/>
  <c r="AN110" i="1" s="1"/>
  <c r="P210" i="1"/>
  <c r="AM110" i="1" s="1"/>
  <c r="AU110" i="1" s="1"/>
  <c r="K210" i="1"/>
  <c r="J210" i="1"/>
  <c r="AL110" i="1" s="1"/>
  <c r="AD209" i="1"/>
  <c r="Y209" i="1"/>
  <c r="W209" i="1"/>
  <c r="AN109" i="1" s="1"/>
  <c r="AV109" i="1" s="1"/>
  <c r="R209" i="1"/>
  <c r="P209" i="1"/>
  <c r="AM109" i="1" s="1"/>
  <c r="J209" i="1"/>
  <c r="Z207" i="1"/>
  <c r="Y207" i="1"/>
  <c r="S207" i="1"/>
  <c r="R207" i="1"/>
  <c r="L207" i="1"/>
  <c r="K207" i="1"/>
  <c r="F207" i="1"/>
  <c r="E207" i="1"/>
  <c r="U206" i="1"/>
  <c r="U433" i="1" s="1"/>
  <c r="N206" i="1"/>
  <c r="M452" i="1" s="1"/>
  <c r="H206" i="1"/>
  <c r="H452" i="1" s="1"/>
  <c r="AB199" i="1"/>
  <c r="AA199" i="1"/>
  <c r="Z199" i="1"/>
  <c r="U199" i="1"/>
  <c r="T199" i="1"/>
  <c r="S199" i="1"/>
  <c r="N199" i="1"/>
  <c r="M199" i="1"/>
  <c r="L199" i="1"/>
  <c r="H199" i="1"/>
  <c r="G199" i="1"/>
  <c r="F199" i="1"/>
  <c r="AO108" i="1"/>
  <c r="AW108" i="1" s="1"/>
  <c r="AN108" i="1"/>
  <c r="AV108" i="1" s="1"/>
  <c r="AM108" i="1"/>
  <c r="AU108" i="1" s="1"/>
  <c r="AO107" i="1"/>
  <c r="AW107" i="1" s="1"/>
  <c r="AN107" i="1"/>
  <c r="AV107" i="1" s="1"/>
  <c r="AM107" i="1"/>
  <c r="AU107" i="1" s="1"/>
  <c r="AO106" i="1"/>
  <c r="AW106" i="1" s="1"/>
  <c r="AN106" i="1"/>
  <c r="AV106" i="1" s="1"/>
  <c r="AM106" i="1"/>
  <c r="AU106" i="1" s="1"/>
  <c r="AO105" i="1"/>
  <c r="AW105" i="1" s="1"/>
  <c r="AN105" i="1"/>
  <c r="AV105" i="1" s="1"/>
  <c r="AM105" i="1"/>
  <c r="AU105" i="1" s="1"/>
  <c r="AL105" i="1"/>
  <c r="AO104" i="1"/>
  <c r="AW104" i="1" s="1"/>
  <c r="AN104" i="1"/>
  <c r="AM104" i="1"/>
  <c r="AU104" i="1" s="1"/>
  <c r="AL104" i="1"/>
  <c r="AO103" i="1"/>
  <c r="AW103" i="1" s="1"/>
  <c r="AN103" i="1"/>
  <c r="AM103" i="1"/>
  <c r="AU103" i="1" s="1"/>
  <c r="AL103" i="1"/>
  <c r="AO102" i="1"/>
  <c r="AW102" i="1" s="1"/>
  <c r="AN102" i="1"/>
  <c r="AM102" i="1"/>
  <c r="AU102" i="1" s="1"/>
  <c r="AD191" i="1"/>
  <c r="AO101" i="1" s="1"/>
  <c r="AW101" i="1" s="1"/>
  <c r="Y191" i="1"/>
  <c r="W191" i="1"/>
  <c r="AN101" i="1" s="1"/>
  <c r="P191" i="1"/>
  <c r="AM101" i="1" s="1"/>
  <c r="AU101" i="1" s="1"/>
  <c r="K191" i="1"/>
  <c r="J191" i="1"/>
  <c r="AL101" i="1" s="1"/>
  <c r="AD190" i="1"/>
  <c r="AO100" i="1" s="1"/>
  <c r="AW100" i="1" s="1"/>
  <c r="W190" i="1"/>
  <c r="R190" i="1"/>
  <c r="P190" i="1"/>
  <c r="AM100" i="1" s="1"/>
  <c r="AU100" i="1" s="1"/>
  <c r="K190" i="1"/>
  <c r="J190" i="1"/>
  <c r="AL100" i="1" s="1"/>
  <c r="AD189" i="1"/>
  <c r="AO99" i="1" s="1"/>
  <c r="AW99" i="1" s="1"/>
  <c r="Y189" i="1"/>
  <c r="W189" i="1"/>
  <c r="AN99" i="1" s="1"/>
  <c r="AV99" i="1" s="1"/>
  <c r="R189" i="1"/>
  <c r="P189" i="1"/>
  <c r="AM99" i="1" s="1"/>
  <c r="AU99" i="1" s="1"/>
  <c r="K189" i="1"/>
  <c r="J189" i="1"/>
  <c r="Z187" i="1"/>
  <c r="Y187" i="1"/>
  <c r="S187" i="1"/>
  <c r="R187" i="1"/>
  <c r="L187" i="1"/>
  <c r="K187" i="1"/>
  <c r="F187" i="1"/>
  <c r="E187" i="1"/>
  <c r="U186" i="1"/>
  <c r="N186" i="1"/>
  <c r="H186" i="1"/>
  <c r="AB180" i="1"/>
  <c r="AA180" i="1"/>
  <c r="Z180" i="1"/>
  <c r="U180" i="1"/>
  <c r="T180" i="1"/>
  <c r="S180" i="1"/>
  <c r="N180" i="1"/>
  <c r="M180" i="1"/>
  <c r="L180" i="1"/>
  <c r="H180" i="1"/>
  <c r="G180" i="1"/>
  <c r="F180" i="1"/>
  <c r="AD170" i="1"/>
  <c r="AO89" i="1" s="1"/>
  <c r="AW89" i="1" s="1"/>
  <c r="Y170" i="1"/>
  <c r="W170" i="1"/>
  <c r="AN89" i="1" s="1"/>
  <c r="AV89" i="1" s="1"/>
  <c r="R170" i="1"/>
  <c r="P170" i="1"/>
  <c r="AM89" i="1" s="1"/>
  <c r="AU89" i="1" s="1"/>
  <c r="K170" i="1"/>
  <c r="J170" i="1"/>
  <c r="AL89" i="1" s="1"/>
  <c r="AD169" i="1"/>
  <c r="AO88" i="1" s="1"/>
  <c r="AW88" i="1" s="1"/>
  <c r="W169" i="1"/>
  <c r="AN88" i="1" s="1"/>
  <c r="AV88" i="1" s="1"/>
  <c r="R169" i="1"/>
  <c r="P169" i="1"/>
  <c r="AM88" i="1" s="1"/>
  <c r="AU88" i="1" s="1"/>
  <c r="K169" i="1"/>
  <c r="J169" i="1"/>
  <c r="AL88" i="1" s="1"/>
  <c r="AD168" i="1"/>
  <c r="AO87" i="1" s="1"/>
  <c r="AW87" i="1" s="1"/>
  <c r="Y168" i="1"/>
  <c r="W168" i="1"/>
  <c r="AN87" i="1" s="1"/>
  <c r="AV87" i="1" s="1"/>
  <c r="R168" i="1"/>
  <c r="P168" i="1"/>
  <c r="AM87" i="1" s="1"/>
  <c r="AU87" i="1" s="1"/>
  <c r="K168" i="1"/>
  <c r="J168" i="1"/>
  <c r="Z166" i="1"/>
  <c r="Y166" i="1"/>
  <c r="S166" i="1"/>
  <c r="R166" i="1"/>
  <c r="L166" i="1"/>
  <c r="K166" i="1"/>
  <c r="F166" i="1"/>
  <c r="E166" i="1"/>
  <c r="U165" i="1"/>
  <c r="AV93" i="1" s="1"/>
  <c r="N165" i="1"/>
  <c r="AU93" i="1" s="1"/>
  <c r="H165" i="1"/>
  <c r="AT93" i="1" s="1"/>
  <c r="AB158" i="1"/>
  <c r="AA158" i="1"/>
  <c r="Z158" i="1"/>
  <c r="U158" i="1"/>
  <c r="T158" i="1"/>
  <c r="S158" i="1"/>
  <c r="N158" i="1"/>
  <c r="M158" i="1"/>
  <c r="L158" i="1"/>
  <c r="H158" i="1"/>
  <c r="G158" i="1"/>
  <c r="F158" i="1"/>
  <c r="AW86" i="1"/>
  <c r="AV86" i="1"/>
  <c r="AU86" i="1"/>
  <c r="AK158" i="1"/>
  <c r="AJ158" i="1"/>
  <c r="AI158" i="1"/>
  <c r="AH158" i="1"/>
  <c r="AG158" i="1"/>
  <c r="AO85" i="1"/>
  <c r="AW85" i="1" s="1"/>
  <c r="AN85" i="1"/>
  <c r="AV85" i="1" s="1"/>
  <c r="AM85" i="1"/>
  <c r="AU85" i="1" s="1"/>
  <c r="AK157" i="1"/>
  <c r="AJ157" i="1"/>
  <c r="AI157" i="1"/>
  <c r="AH157" i="1"/>
  <c r="AG157" i="1"/>
  <c r="AO84" i="1"/>
  <c r="AW84" i="1" s="1"/>
  <c r="AN84" i="1"/>
  <c r="AM84" i="1"/>
  <c r="AU84" i="1" s="1"/>
  <c r="AK156" i="1"/>
  <c r="AJ156" i="1"/>
  <c r="AI156" i="1"/>
  <c r="AH156" i="1"/>
  <c r="AG156" i="1"/>
  <c r="AO83" i="1"/>
  <c r="AW83" i="1" s="1"/>
  <c r="AN83" i="1"/>
  <c r="AM83" i="1"/>
  <c r="AK155" i="1"/>
  <c r="AJ155" i="1"/>
  <c r="AI155" i="1"/>
  <c r="AH155" i="1"/>
  <c r="AG155" i="1"/>
  <c r="AO82" i="1"/>
  <c r="AW82" i="1" s="1"/>
  <c r="AN82" i="1"/>
  <c r="AV82" i="1" s="1"/>
  <c r="AU82" i="1"/>
  <c r="AL82" i="1"/>
  <c r="AK154" i="1"/>
  <c r="AJ154" i="1"/>
  <c r="AI154" i="1"/>
  <c r="AH154" i="1"/>
  <c r="AG154" i="1"/>
  <c r="AO81" i="1"/>
  <c r="AW81" i="1" s="1"/>
  <c r="AN81" i="1"/>
  <c r="AM81" i="1"/>
  <c r="AL81" i="1"/>
  <c r="AT81" i="1" s="1"/>
  <c r="AK153" i="1"/>
  <c r="AJ153" i="1"/>
  <c r="AI153" i="1"/>
  <c r="AH153" i="1"/>
  <c r="AG153" i="1"/>
  <c r="AO80" i="1"/>
  <c r="AW80" i="1" s="1"/>
  <c r="AN80" i="1"/>
  <c r="AM80" i="1"/>
  <c r="AU80" i="1" s="1"/>
  <c r="AL80" i="1"/>
  <c r="AK152" i="1"/>
  <c r="AJ152" i="1"/>
  <c r="AI152" i="1"/>
  <c r="AH152" i="1"/>
  <c r="AG152" i="1"/>
  <c r="AD150" i="1"/>
  <c r="AO79" i="1" s="1"/>
  <c r="AW79" i="1" s="1"/>
  <c r="Y150" i="1"/>
  <c r="W150" i="1"/>
  <c r="AN79" i="1" s="1"/>
  <c r="AV79" i="1" s="1"/>
  <c r="R150" i="1"/>
  <c r="P150" i="1"/>
  <c r="AM79" i="1" s="1"/>
  <c r="AU79" i="1" s="1"/>
  <c r="K150" i="1"/>
  <c r="J150" i="1"/>
  <c r="AL79" i="1" s="1"/>
  <c r="AM151" i="1"/>
  <c r="AK151" i="1"/>
  <c r="AJ151" i="1"/>
  <c r="AI151" i="1"/>
  <c r="AH151" i="1"/>
  <c r="AG151" i="1"/>
  <c r="AD149" i="1"/>
  <c r="AO78" i="1" s="1"/>
  <c r="AW78" i="1" s="1"/>
  <c r="Y149" i="1"/>
  <c r="W149" i="1"/>
  <c r="R149" i="1"/>
  <c r="P149" i="1"/>
  <c r="AM78" i="1" s="1"/>
  <c r="AU78" i="1" s="1"/>
  <c r="K149" i="1"/>
  <c r="J149" i="1"/>
  <c r="AK150" i="1"/>
  <c r="AJ150" i="1"/>
  <c r="AI150" i="1"/>
  <c r="AH150" i="1"/>
  <c r="AG150" i="1"/>
  <c r="AD148" i="1"/>
  <c r="AO77" i="1" s="1"/>
  <c r="AW77" i="1" s="1"/>
  <c r="W148" i="1"/>
  <c r="AN77" i="1" s="1"/>
  <c r="P148" i="1"/>
  <c r="AM77" i="1" s="1"/>
  <c r="J148" i="1"/>
  <c r="AL77" i="1" s="1"/>
  <c r="AK149" i="1"/>
  <c r="AI149" i="1"/>
  <c r="AH149" i="1"/>
  <c r="AG149" i="1"/>
  <c r="Z146" i="1"/>
  <c r="Y146" i="1"/>
  <c r="S146" i="1"/>
  <c r="R146" i="1"/>
  <c r="L146" i="1"/>
  <c r="K146" i="1"/>
  <c r="F146" i="1"/>
  <c r="E146" i="1"/>
  <c r="U145" i="1"/>
  <c r="N145" i="1"/>
  <c r="H145" i="1"/>
  <c r="AK143" i="1"/>
  <c r="AJ143" i="1"/>
  <c r="AI143" i="1"/>
  <c r="AH143" i="1"/>
  <c r="AG143" i="1"/>
  <c r="AK142" i="1"/>
  <c r="AJ142" i="1"/>
  <c r="AI142" i="1"/>
  <c r="AH142" i="1"/>
  <c r="AG142" i="1"/>
  <c r="AK141" i="1"/>
  <c r="AJ141" i="1"/>
  <c r="AI141" i="1"/>
  <c r="AH141" i="1"/>
  <c r="AG141" i="1"/>
  <c r="AK140" i="1"/>
  <c r="AJ140" i="1"/>
  <c r="AI140" i="1"/>
  <c r="AH140" i="1"/>
  <c r="AG140" i="1"/>
  <c r="AB138" i="1"/>
  <c r="AA138" i="1"/>
  <c r="Z138" i="1"/>
  <c r="U138" i="1"/>
  <c r="T138" i="1"/>
  <c r="S138" i="1"/>
  <c r="N138" i="1"/>
  <c r="M138" i="1"/>
  <c r="L138" i="1"/>
  <c r="H138" i="1"/>
  <c r="G138" i="1"/>
  <c r="F138" i="1"/>
  <c r="AK139" i="1"/>
  <c r="AJ139" i="1"/>
  <c r="AI139" i="1"/>
  <c r="AH139" i="1"/>
  <c r="AG139" i="1"/>
  <c r="W137" i="1"/>
  <c r="AN76" i="1" s="1"/>
  <c r="AV76" i="1" s="1"/>
  <c r="P137" i="1"/>
  <c r="AK138" i="1"/>
  <c r="AJ138" i="1"/>
  <c r="AI138" i="1"/>
  <c r="AH138" i="1"/>
  <c r="AG138" i="1"/>
  <c r="AM137" i="1"/>
  <c r="AU137" i="1" s="1"/>
  <c r="AK137" i="1"/>
  <c r="AJ137" i="1"/>
  <c r="AI137" i="1"/>
  <c r="AH137" i="1"/>
  <c r="AG137" i="1"/>
  <c r="AK136" i="1"/>
  <c r="AJ136" i="1"/>
  <c r="AI136" i="1"/>
  <c r="AH136" i="1"/>
  <c r="AG136" i="1"/>
  <c r="AK135" i="1"/>
  <c r="AJ135" i="1"/>
  <c r="AI135" i="1"/>
  <c r="AH135" i="1"/>
  <c r="AG135" i="1"/>
  <c r="AN6" i="1"/>
  <c r="AK134" i="1"/>
  <c r="AJ134" i="1"/>
  <c r="AI134" i="1"/>
  <c r="AH134" i="1"/>
  <c r="AG134" i="1"/>
  <c r="AJ133" i="1"/>
  <c r="AG133" i="1"/>
  <c r="AK132" i="1"/>
  <c r="AJ132" i="1"/>
  <c r="AI132" i="1"/>
  <c r="AH132" i="1"/>
  <c r="AG132" i="1"/>
  <c r="AD130" i="1"/>
  <c r="AO69" i="1" s="1"/>
  <c r="AW69" i="1" s="1"/>
  <c r="W130" i="1"/>
  <c r="AN69" i="1" s="1"/>
  <c r="AV69" i="1" s="1"/>
  <c r="R130" i="1"/>
  <c r="P130" i="1"/>
  <c r="J130" i="1"/>
  <c r="AK131" i="1"/>
  <c r="AJ131" i="1"/>
  <c r="AI131" i="1"/>
  <c r="AH131" i="1"/>
  <c r="AG131" i="1"/>
  <c r="AD129" i="1"/>
  <c r="AO68" i="1" s="1"/>
  <c r="AW68" i="1" s="1"/>
  <c r="W129" i="1"/>
  <c r="AN68" i="1" s="1"/>
  <c r="AV68" i="1" s="1"/>
  <c r="R129" i="1"/>
  <c r="P129" i="1"/>
  <c r="AM68" i="1" s="1"/>
  <c r="J129" i="1"/>
  <c r="AL68" i="1" s="1"/>
  <c r="AK130" i="1"/>
  <c r="AJ130" i="1"/>
  <c r="AI130" i="1"/>
  <c r="AH130" i="1"/>
  <c r="AG130" i="1"/>
  <c r="AD128" i="1"/>
  <c r="AO67" i="1" s="1"/>
  <c r="AW67" i="1" s="1"/>
  <c r="Y128" i="1"/>
  <c r="W128" i="1"/>
  <c r="AN67" i="1" s="1"/>
  <c r="P128" i="1"/>
  <c r="AM67" i="1" s="1"/>
  <c r="AU67" i="1" s="1"/>
  <c r="K128" i="1"/>
  <c r="J128" i="1"/>
  <c r="AL67" i="1" s="1"/>
  <c r="AK129" i="1"/>
  <c r="AI129" i="1"/>
  <c r="AH129" i="1"/>
  <c r="AG129" i="1"/>
  <c r="AO128" i="1"/>
  <c r="AW128" i="1" s="1"/>
  <c r="AK128" i="1"/>
  <c r="AJ128" i="1"/>
  <c r="AI128" i="1"/>
  <c r="AH128" i="1"/>
  <c r="AG128" i="1"/>
  <c r="Z126" i="1"/>
  <c r="Y126" i="1"/>
  <c r="Y134" i="1" s="1"/>
  <c r="S126" i="1"/>
  <c r="R126" i="1"/>
  <c r="L126" i="1"/>
  <c r="K126" i="1"/>
  <c r="K134" i="1" s="1"/>
  <c r="F126" i="1"/>
  <c r="E126" i="1"/>
  <c r="E134" i="1" s="1"/>
  <c r="AK127" i="1"/>
  <c r="AJ127" i="1"/>
  <c r="AI127" i="1"/>
  <c r="AH127" i="1"/>
  <c r="AG127" i="1"/>
  <c r="U125" i="1"/>
  <c r="AV73" i="1" s="1"/>
  <c r="N125" i="1"/>
  <c r="AU73" i="1" s="1"/>
  <c r="H125" i="1"/>
  <c r="AT73" i="1" s="1"/>
  <c r="AK126" i="1"/>
  <c r="AJ126" i="1"/>
  <c r="AI126" i="1"/>
  <c r="AH126" i="1"/>
  <c r="AG126" i="1"/>
  <c r="AK125" i="1"/>
  <c r="AJ125" i="1"/>
  <c r="AI125" i="1"/>
  <c r="AH125" i="1"/>
  <c r="AG125" i="1"/>
  <c r="AK124" i="1"/>
  <c r="AJ124" i="1"/>
  <c r="AI124" i="1"/>
  <c r="AH124" i="1"/>
  <c r="AG124" i="1"/>
  <c r="AK123" i="1"/>
  <c r="AJ123" i="1"/>
  <c r="AI123" i="1"/>
  <c r="AH123" i="1"/>
  <c r="AG123" i="1"/>
  <c r="AK122" i="1"/>
  <c r="AJ122" i="1"/>
  <c r="AI122" i="1"/>
  <c r="AH122" i="1"/>
  <c r="AG122" i="1"/>
  <c r="AL121" i="1"/>
  <c r="AK121" i="1"/>
  <c r="AJ121" i="1"/>
  <c r="AI121" i="1"/>
  <c r="AH121" i="1"/>
  <c r="AG121" i="1"/>
  <c r="AK120" i="1"/>
  <c r="AJ120" i="1"/>
  <c r="AI120" i="1"/>
  <c r="AH120" i="1"/>
  <c r="AG120" i="1"/>
  <c r="AB118" i="1"/>
  <c r="AA118" i="1"/>
  <c r="Z118" i="1"/>
  <c r="U118" i="1"/>
  <c r="T118" i="1"/>
  <c r="S118" i="1"/>
  <c r="N118" i="1"/>
  <c r="M118" i="1"/>
  <c r="L118" i="1"/>
  <c r="H118" i="1"/>
  <c r="G118" i="1"/>
  <c r="F118" i="1"/>
  <c r="AK119" i="1"/>
  <c r="AJ119" i="1"/>
  <c r="AI119" i="1"/>
  <c r="AH119" i="1"/>
  <c r="AG119" i="1"/>
  <c r="AD117" i="1"/>
  <c r="AO66" i="1" s="1"/>
  <c r="AW66" i="1" s="1"/>
  <c r="Y117" i="1"/>
  <c r="W117" i="1"/>
  <c r="AN66" i="1" s="1"/>
  <c r="AV66" i="1" s="1"/>
  <c r="R117" i="1"/>
  <c r="P117" i="1"/>
  <c r="AM66" i="1" s="1"/>
  <c r="AU66" i="1" s="1"/>
  <c r="K117" i="1"/>
  <c r="J117" i="1"/>
  <c r="AL66" i="1" s="1"/>
  <c r="E117" i="1"/>
  <c r="AK118" i="1"/>
  <c r="AJ118" i="1"/>
  <c r="AI118" i="1"/>
  <c r="AH118" i="1"/>
  <c r="AG118" i="1"/>
  <c r="AD116" i="1"/>
  <c r="AO65" i="1" s="1"/>
  <c r="AW65" i="1" s="1"/>
  <c r="Y116" i="1"/>
  <c r="W116" i="1"/>
  <c r="AN65" i="1" s="1"/>
  <c r="AV65" i="1" s="1"/>
  <c r="R116" i="1"/>
  <c r="P116" i="1"/>
  <c r="AM65" i="1" s="1"/>
  <c r="AU65" i="1" s="1"/>
  <c r="K116" i="1"/>
  <c r="J116" i="1"/>
  <c r="AL65" i="1" s="1"/>
  <c r="E116" i="1"/>
  <c r="AK117" i="1"/>
  <c r="AJ117" i="1"/>
  <c r="AI117" i="1"/>
  <c r="AH117" i="1"/>
  <c r="AG117" i="1"/>
  <c r="AD115" i="1"/>
  <c r="AO64" i="1" s="1"/>
  <c r="AW64" i="1" s="1"/>
  <c r="Y115" i="1"/>
  <c r="W115" i="1"/>
  <c r="AN64" i="1" s="1"/>
  <c r="AV64" i="1" s="1"/>
  <c r="R115" i="1"/>
  <c r="P115" i="1"/>
  <c r="AM64" i="1" s="1"/>
  <c r="AU64" i="1" s="1"/>
  <c r="K115" i="1"/>
  <c r="J115" i="1"/>
  <c r="AL64" i="1" s="1"/>
  <c r="AK116" i="1"/>
  <c r="AJ116" i="1"/>
  <c r="AI116" i="1"/>
  <c r="AH116" i="1"/>
  <c r="AG116" i="1"/>
  <c r="AD114" i="1"/>
  <c r="AO63" i="1" s="1"/>
  <c r="AW63" i="1" s="1"/>
  <c r="W114" i="1"/>
  <c r="AN63" i="1" s="1"/>
  <c r="AV63" i="1" s="1"/>
  <c r="R114" i="1"/>
  <c r="P114" i="1"/>
  <c r="AM63" i="1" s="1"/>
  <c r="J114" i="1"/>
  <c r="AL63" i="1" s="1"/>
  <c r="AK115" i="1"/>
  <c r="AJ115" i="1"/>
  <c r="AI115" i="1"/>
  <c r="AH115" i="1"/>
  <c r="AG115" i="1"/>
  <c r="AK114" i="1"/>
  <c r="AJ114" i="1"/>
  <c r="AI114" i="1"/>
  <c r="AH114" i="1"/>
  <c r="AG114" i="1"/>
  <c r="AK113" i="1"/>
  <c r="AJ113" i="1"/>
  <c r="AI113" i="1"/>
  <c r="AH113" i="1"/>
  <c r="AG113" i="1"/>
  <c r="AK112" i="1"/>
  <c r="AJ112" i="1"/>
  <c r="AI112" i="1"/>
  <c r="AH112" i="1"/>
  <c r="AG112" i="1"/>
  <c r="AD110" i="1"/>
  <c r="AO59" i="1" s="1"/>
  <c r="AW59" i="1" s="1"/>
  <c r="AN59" i="1"/>
  <c r="P110" i="1"/>
  <c r="AM59" i="1" s="1"/>
  <c r="J110" i="1"/>
  <c r="AK111" i="1"/>
  <c r="AJ111" i="1"/>
  <c r="AI111" i="1"/>
  <c r="AH111" i="1"/>
  <c r="AG111" i="1"/>
  <c r="AD109" i="1"/>
  <c r="AO58" i="1" s="1"/>
  <c r="AW58" i="1" s="1"/>
  <c r="Y109" i="1"/>
  <c r="W109" i="1"/>
  <c r="AN58" i="1" s="1"/>
  <c r="P109" i="1"/>
  <c r="AM58" i="1" s="1"/>
  <c r="AU58" i="1" s="1"/>
  <c r="K109" i="1"/>
  <c r="J109" i="1"/>
  <c r="AK110" i="1"/>
  <c r="AJ110" i="1"/>
  <c r="AI110" i="1"/>
  <c r="AH110" i="1"/>
  <c r="AG110" i="1"/>
  <c r="AD108" i="1"/>
  <c r="W108" i="1"/>
  <c r="AN57" i="1" s="1"/>
  <c r="P108" i="1"/>
  <c r="AM57" i="1" s="1"/>
  <c r="J108" i="1"/>
  <c r="CB113" i="1"/>
  <c r="CA113" i="1"/>
  <c r="BZ113" i="1"/>
  <c r="BY113" i="1"/>
  <c r="AK109" i="1"/>
  <c r="AJ109" i="1"/>
  <c r="AI109" i="1"/>
  <c r="AH109" i="1"/>
  <c r="AG109" i="1"/>
  <c r="AK108" i="1"/>
  <c r="AJ108" i="1"/>
  <c r="AI108" i="1"/>
  <c r="AH108" i="1"/>
  <c r="AG108" i="1"/>
  <c r="Z106" i="1"/>
  <c r="Y106" i="1"/>
  <c r="Y114" i="1" s="1"/>
  <c r="S106" i="1"/>
  <c r="R106" i="1"/>
  <c r="R110" i="1" s="1"/>
  <c r="L106" i="1"/>
  <c r="K106" i="1"/>
  <c r="K114" i="1" s="1"/>
  <c r="F106" i="1"/>
  <c r="E106" i="1"/>
  <c r="E114" i="1" s="1"/>
  <c r="AK107" i="1"/>
  <c r="AJ107" i="1"/>
  <c r="AI107" i="1"/>
  <c r="AH107" i="1"/>
  <c r="AG107" i="1"/>
  <c r="U105" i="1"/>
  <c r="N105" i="1"/>
  <c r="H105" i="1"/>
  <c r="AK106" i="1"/>
  <c r="AJ106" i="1"/>
  <c r="AI106" i="1"/>
  <c r="AH106" i="1"/>
  <c r="AG106" i="1"/>
  <c r="AK105" i="1"/>
  <c r="AJ105" i="1"/>
  <c r="AI105" i="1"/>
  <c r="AH105" i="1"/>
  <c r="AG105" i="1"/>
  <c r="AK104" i="1"/>
  <c r="AJ104" i="1"/>
  <c r="AI104" i="1"/>
  <c r="AH104" i="1"/>
  <c r="AG104" i="1"/>
  <c r="AK103" i="1"/>
  <c r="AJ103" i="1"/>
  <c r="AI103" i="1"/>
  <c r="AH103" i="1"/>
  <c r="AG103" i="1"/>
  <c r="AK102" i="1"/>
  <c r="AJ102" i="1"/>
  <c r="AI102" i="1"/>
  <c r="AH102" i="1"/>
  <c r="AG102" i="1"/>
  <c r="AK101" i="1"/>
  <c r="AJ101" i="1"/>
  <c r="AI101" i="1"/>
  <c r="AH101" i="1"/>
  <c r="AG101" i="1"/>
  <c r="AK100" i="1"/>
  <c r="AJ100" i="1"/>
  <c r="AI100" i="1"/>
  <c r="AH100" i="1"/>
  <c r="AG100" i="1"/>
  <c r="AB98" i="1"/>
  <c r="AA98" i="1"/>
  <c r="Z98" i="1"/>
  <c r="U98" i="1"/>
  <c r="T98" i="1"/>
  <c r="S98" i="1"/>
  <c r="N98" i="1"/>
  <c r="M98" i="1"/>
  <c r="L98" i="1"/>
  <c r="H98" i="1"/>
  <c r="G98" i="1"/>
  <c r="F98" i="1"/>
  <c r="AK99" i="1"/>
  <c r="AJ99" i="1"/>
  <c r="AI99" i="1"/>
  <c r="AH99" i="1"/>
  <c r="AG99" i="1"/>
  <c r="AO56" i="1"/>
  <c r="AW56" i="1" s="1"/>
  <c r="AN56" i="1"/>
  <c r="AV56" i="1" s="1"/>
  <c r="AO55" i="1"/>
  <c r="AW55" i="1" s="1"/>
  <c r="AN55" i="1"/>
  <c r="AV55" i="1" s="1"/>
  <c r="AL55" i="1"/>
  <c r="AT55" i="1" s="1"/>
  <c r="AO53" i="1"/>
  <c r="AW53" i="1" s="1"/>
  <c r="AN53" i="1"/>
  <c r="AM53" i="1"/>
  <c r="AU53" i="1" s="1"/>
  <c r="CB100" i="1"/>
  <c r="CA100" i="1"/>
  <c r="BZ100" i="1"/>
  <c r="BY100" i="1"/>
  <c r="AO52" i="1"/>
  <c r="AW52" i="1" s="1"/>
  <c r="AN52" i="1"/>
  <c r="AL52" i="1"/>
  <c r="AO51" i="1"/>
  <c r="AW51" i="1" s="1"/>
  <c r="AN51" i="1"/>
  <c r="AM51" i="1"/>
  <c r="AU51" i="1" s="1"/>
  <c r="AO50" i="1"/>
  <c r="AW50" i="1" s="1"/>
  <c r="AN50" i="1"/>
  <c r="AM50" i="1"/>
  <c r="AU50" i="1" s="1"/>
  <c r="AO49" i="1"/>
  <c r="AW49" i="1" s="1"/>
  <c r="AN49" i="1"/>
  <c r="AV49" i="1" s="1"/>
  <c r="AM49" i="1"/>
  <c r="AL49" i="1"/>
  <c r="AD89" i="1"/>
  <c r="AO48" i="1" s="1"/>
  <c r="AW48" i="1" s="1"/>
  <c r="W89" i="1"/>
  <c r="AN48" i="1" s="1"/>
  <c r="AV48" i="1" s="1"/>
  <c r="R89" i="1"/>
  <c r="P89" i="1"/>
  <c r="J89" i="1"/>
  <c r="AL48" i="1" s="1"/>
  <c r="AT48" i="1" s="1"/>
  <c r="E89" i="1"/>
  <c r="AD88" i="1"/>
  <c r="AO47" i="1" s="1"/>
  <c r="AW47" i="1" s="1"/>
  <c r="Y88" i="1"/>
  <c r="W88" i="1"/>
  <c r="AN47" i="1" s="1"/>
  <c r="AV47" i="1" s="1"/>
  <c r="R88" i="1"/>
  <c r="P88" i="1"/>
  <c r="AM47" i="1" s="1"/>
  <c r="J88" i="1"/>
  <c r="E88" i="1"/>
  <c r="AD87" i="1"/>
  <c r="Y87" i="1"/>
  <c r="W87" i="1"/>
  <c r="AN46" i="1" s="1"/>
  <c r="AV46" i="1" s="1"/>
  <c r="R87" i="1"/>
  <c r="P87" i="1"/>
  <c r="AM46" i="1" s="1"/>
  <c r="J87" i="1"/>
  <c r="E87" i="1"/>
  <c r="AK87" i="1"/>
  <c r="AJ87" i="1"/>
  <c r="AI87" i="1"/>
  <c r="AH87" i="1"/>
  <c r="AG87" i="1"/>
  <c r="Z85" i="1"/>
  <c r="Y85" i="1"/>
  <c r="Y89" i="1" s="1"/>
  <c r="S85" i="1"/>
  <c r="L85" i="1"/>
  <c r="K85" i="1"/>
  <c r="F85" i="1"/>
  <c r="E85" i="1"/>
  <c r="E93" i="1" s="1"/>
  <c r="AK85" i="1"/>
  <c r="AI85" i="1"/>
  <c r="AH85" i="1"/>
  <c r="AG85" i="1"/>
  <c r="U84" i="1"/>
  <c r="N84" i="1"/>
  <c r="H84" i="1"/>
  <c r="AK84" i="1"/>
  <c r="AJ84" i="1"/>
  <c r="AI84" i="1"/>
  <c r="AH84" i="1"/>
  <c r="AG84" i="1"/>
  <c r="AK83" i="1"/>
  <c r="AJ83" i="1"/>
  <c r="AI83" i="1"/>
  <c r="AH83" i="1"/>
  <c r="AG83" i="1"/>
  <c r="AK81" i="1"/>
  <c r="AI81" i="1"/>
  <c r="AH81" i="1"/>
  <c r="AG81" i="1"/>
  <c r="AK80" i="1"/>
  <c r="AJ80" i="1"/>
  <c r="AI80" i="1"/>
  <c r="AH80" i="1"/>
  <c r="AG80" i="1"/>
  <c r="CB85" i="1"/>
  <c r="CA85" i="1"/>
  <c r="BZ85" i="1"/>
  <c r="BY85" i="1"/>
  <c r="AK79" i="1"/>
  <c r="AJ79" i="1"/>
  <c r="AI79" i="1"/>
  <c r="AH79" i="1"/>
  <c r="AG79" i="1"/>
  <c r="AK78" i="1"/>
  <c r="AJ78" i="1"/>
  <c r="AI78" i="1"/>
  <c r="AH78" i="1"/>
  <c r="AG78" i="1"/>
  <c r="AB77" i="1"/>
  <c r="AA77" i="1"/>
  <c r="Z77" i="1"/>
  <c r="U77" i="1"/>
  <c r="T77" i="1"/>
  <c r="S77" i="1"/>
  <c r="N77" i="1"/>
  <c r="M77" i="1"/>
  <c r="L77" i="1"/>
  <c r="H77" i="1"/>
  <c r="G77" i="1"/>
  <c r="F77" i="1"/>
  <c r="AK77" i="1"/>
  <c r="AJ77" i="1"/>
  <c r="AI77" i="1"/>
  <c r="AH77" i="1"/>
  <c r="AG77" i="1"/>
  <c r="AD76" i="1"/>
  <c r="AO45" i="1" s="1"/>
  <c r="AW45" i="1" s="1"/>
  <c r="Y76" i="1"/>
  <c r="W76" i="1"/>
  <c r="AN45" i="1" s="1"/>
  <c r="AV45" i="1" s="1"/>
  <c r="R76" i="1"/>
  <c r="AM45" i="1"/>
  <c r="AU45" i="1" s="1"/>
  <c r="K76" i="1"/>
  <c r="E76" i="1"/>
  <c r="AD75" i="1"/>
  <c r="AE75" i="1" s="1"/>
  <c r="Y75" i="1"/>
  <c r="AD74" i="1"/>
  <c r="AO43" i="1" s="1"/>
  <c r="AW43" i="1" s="1"/>
  <c r="Y74" i="1"/>
  <c r="W74" i="1"/>
  <c r="AN43" i="1" s="1"/>
  <c r="AV43" i="1" s="1"/>
  <c r="R74" i="1"/>
  <c r="P74" i="1"/>
  <c r="AM43" i="1" s="1"/>
  <c r="AU43" i="1" s="1"/>
  <c r="K74" i="1"/>
  <c r="E74" i="1"/>
  <c r="AD73" i="1"/>
  <c r="AO42" i="1" s="1"/>
  <c r="AW42" i="1" s="1"/>
  <c r="Y73" i="1"/>
  <c r="W73" i="1"/>
  <c r="AN42" i="1" s="1"/>
  <c r="AV42" i="1" s="1"/>
  <c r="R73" i="1"/>
  <c r="P73" i="1"/>
  <c r="AM42" i="1" s="1"/>
  <c r="AU42" i="1" s="1"/>
  <c r="K73" i="1"/>
  <c r="E73" i="1"/>
  <c r="AD72" i="1"/>
  <c r="AO41" i="1" s="1"/>
  <c r="AW41" i="1" s="1"/>
  <c r="Y72" i="1"/>
  <c r="W72" i="1"/>
  <c r="AN41" i="1" s="1"/>
  <c r="AV41" i="1" s="1"/>
  <c r="R72" i="1"/>
  <c r="P72" i="1"/>
  <c r="Q72" i="1" s="1"/>
  <c r="K72" i="1"/>
  <c r="E72" i="1"/>
  <c r="AD71" i="1"/>
  <c r="AO40" i="1" s="1"/>
  <c r="AW40" i="1" s="1"/>
  <c r="Y71" i="1"/>
  <c r="W71" i="1"/>
  <c r="AN40" i="1" s="1"/>
  <c r="P71" i="1"/>
  <c r="AM40" i="1" s="1"/>
  <c r="J71" i="1"/>
  <c r="AD70" i="1"/>
  <c r="AO39" i="1" s="1"/>
  <c r="AW39" i="1" s="1"/>
  <c r="Y70" i="1"/>
  <c r="W70" i="1"/>
  <c r="AN39" i="1" s="1"/>
  <c r="AV39" i="1" s="1"/>
  <c r="R70" i="1"/>
  <c r="P70" i="1"/>
  <c r="AM39" i="1" s="1"/>
  <c r="AU39" i="1" s="1"/>
  <c r="K70" i="1"/>
  <c r="J70" i="1"/>
  <c r="E70" i="1"/>
  <c r="AD69" i="1"/>
  <c r="AO38" i="1" s="1"/>
  <c r="AW38" i="1" s="1"/>
  <c r="Y69" i="1"/>
  <c r="W69" i="1"/>
  <c r="AN38" i="1" s="1"/>
  <c r="AV38" i="1" s="1"/>
  <c r="R69" i="1"/>
  <c r="P69" i="1"/>
  <c r="AM38" i="1" s="1"/>
  <c r="AU38" i="1" s="1"/>
  <c r="K69" i="1"/>
  <c r="J69" i="1"/>
  <c r="E69" i="1"/>
  <c r="AD68" i="1"/>
  <c r="Y68" i="1"/>
  <c r="W68" i="1"/>
  <c r="AN37" i="1" s="1"/>
  <c r="AV37" i="1" s="1"/>
  <c r="R68" i="1"/>
  <c r="P68" i="1"/>
  <c r="AM37" i="1" s="1"/>
  <c r="J68" i="1"/>
  <c r="E68" i="1"/>
  <c r="AD67" i="1"/>
  <c r="W67" i="1"/>
  <c r="AN36" i="1" s="1"/>
  <c r="AV36" i="1" s="1"/>
  <c r="R67" i="1"/>
  <c r="P67" i="1"/>
  <c r="K67" i="1"/>
  <c r="J67" i="1"/>
  <c r="AK67" i="1"/>
  <c r="AI67" i="1"/>
  <c r="AH67" i="1"/>
  <c r="AG67" i="1"/>
  <c r="Z65" i="1"/>
  <c r="Y65" i="1"/>
  <c r="Y67" i="1" s="1"/>
  <c r="S65" i="1"/>
  <c r="R65" i="1"/>
  <c r="R71" i="1" s="1"/>
  <c r="L65" i="1"/>
  <c r="K65" i="1"/>
  <c r="K71" i="1" s="1"/>
  <c r="F65" i="1"/>
  <c r="E65" i="1"/>
  <c r="E71" i="1" s="1"/>
  <c r="U64" i="1"/>
  <c r="N64" i="1"/>
  <c r="AK59" i="1"/>
  <c r="AJ59" i="1"/>
  <c r="AI59" i="1"/>
  <c r="AH59" i="1"/>
  <c r="AG59" i="1"/>
  <c r="AK58" i="1"/>
  <c r="AJ58" i="1"/>
  <c r="AI58" i="1"/>
  <c r="AH58" i="1"/>
  <c r="AG58" i="1"/>
  <c r="AB57" i="1"/>
  <c r="AA57" i="1"/>
  <c r="Z57" i="1"/>
  <c r="U57" i="1"/>
  <c r="T57" i="1"/>
  <c r="S57" i="1"/>
  <c r="N57" i="1"/>
  <c r="M57" i="1"/>
  <c r="L57" i="1"/>
  <c r="H57" i="1"/>
  <c r="G57" i="1"/>
  <c r="F57" i="1"/>
  <c r="AK57" i="1"/>
  <c r="AJ57" i="1"/>
  <c r="AI57" i="1"/>
  <c r="AH57" i="1"/>
  <c r="AG57" i="1"/>
  <c r="AO35" i="1"/>
  <c r="AW35" i="1" s="1"/>
  <c r="AN35" i="1"/>
  <c r="AV35" i="1" s="1"/>
  <c r="AM35" i="1"/>
  <c r="AU35" i="1" s="1"/>
  <c r="AL35" i="1"/>
  <c r="AT35" i="1" s="1"/>
  <c r="AK56" i="1"/>
  <c r="AJ56" i="1"/>
  <c r="AI56" i="1"/>
  <c r="AH56" i="1"/>
  <c r="AG56" i="1"/>
  <c r="AO34" i="1"/>
  <c r="AW34" i="1" s="1"/>
  <c r="AN34" i="1"/>
  <c r="AV34" i="1" s="1"/>
  <c r="AL34" i="1"/>
  <c r="CB54" i="1"/>
  <c r="CA54" i="1"/>
  <c r="BZ54" i="1"/>
  <c r="BY54" i="1"/>
  <c r="AK55" i="1"/>
  <c r="AJ55" i="1"/>
  <c r="AI55" i="1"/>
  <c r="AH55" i="1"/>
  <c r="AG55" i="1"/>
  <c r="AO33" i="1"/>
  <c r="AW33" i="1" s="1"/>
  <c r="AN33" i="1"/>
  <c r="AV33" i="1" s="1"/>
  <c r="AM33" i="1"/>
  <c r="AL33" i="1"/>
  <c r="AK53" i="1"/>
  <c r="AJ53" i="1"/>
  <c r="AI53" i="1"/>
  <c r="AH53" i="1"/>
  <c r="AG53" i="1"/>
  <c r="AO32" i="1"/>
  <c r="AW32" i="1" s="1"/>
  <c r="AN32" i="1"/>
  <c r="AM32" i="1"/>
  <c r="AU32" i="1" s="1"/>
  <c r="AK52" i="1"/>
  <c r="AJ52" i="1"/>
  <c r="AI52" i="1"/>
  <c r="AH52" i="1"/>
  <c r="AG52" i="1"/>
  <c r="AO31" i="1"/>
  <c r="AW31" i="1" s="1"/>
  <c r="AM31" i="1"/>
  <c r="AU31" i="1" s="1"/>
  <c r="AK51" i="1"/>
  <c r="AJ51" i="1"/>
  <c r="AI51" i="1"/>
  <c r="AH51" i="1"/>
  <c r="AG51" i="1"/>
  <c r="AO30" i="1"/>
  <c r="AW30" i="1" s="1"/>
  <c r="AN30" i="1"/>
  <c r="AM30" i="1"/>
  <c r="AU30" i="1" s="1"/>
  <c r="AK50" i="1"/>
  <c r="AJ50" i="1"/>
  <c r="AI50" i="1"/>
  <c r="AH50" i="1"/>
  <c r="AG50" i="1"/>
  <c r="AO29" i="1"/>
  <c r="AW29" i="1" s="1"/>
  <c r="AN29" i="1"/>
  <c r="AV29" i="1" s="1"/>
  <c r="AM29" i="1"/>
  <c r="AK49" i="1"/>
  <c r="AJ49" i="1"/>
  <c r="AI49" i="1"/>
  <c r="AH49" i="1"/>
  <c r="AG49" i="1"/>
  <c r="AD49" i="1"/>
  <c r="AO28" i="1" s="1"/>
  <c r="AW28" i="1" s="1"/>
  <c r="W49" i="1"/>
  <c r="AN28" i="1" s="1"/>
  <c r="P49" i="1"/>
  <c r="AM28" i="1" s="1"/>
  <c r="J49" i="1"/>
  <c r="AL28" i="1" s="1"/>
  <c r="AK48" i="1"/>
  <c r="AJ48" i="1"/>
  <c r="AI48" i="1"/>
  <c r="AH48" i="1"/>
  <c r="AG48" i="1"/>
  <c r="AD48" i="1"/>
  <c r="AO27" i="1" s="1"/>
  <c r="AW27" i="1" s="1"/>
  <c r="W48" i="1"/>
  <c r="AN27" i="1" s="1"/>
  <c r="AV27" i="1" s="1"/>
  <c r="R48" i="1"/>
  <c r="P48" i="1"/>
  <c r="AM27" i="1" s="1"/>
  <c r="J48" i="1"/>
  <c r="AK47" i="1"/>
  <c r="AJ47" i="1"/>
  <c r="AI47" i="1"/>
  <c r="AH47" i="1"/>
  <c r="AG47" i="1"/>
  <c r="AD47" i="1"/>
  <c r="AO26" i="1" s="1"/>
  <c r="AW26" i="1" s="1"/>
  <c r="Y47" i="1"/>
  <c r="W47" i="1"/>
  <c r="AN26" i="1" s="1"/>
  <c r="P47" i="1"/>
  <c r="J47" i="1"/>
  <c r="AL26" i="1" s="1"/>
  <c r="AK46" i="1"/>
  <c r="AJ46" i="1"/>
  <c r="AI46" i="1"/>
  <c r="AH46" i="1"/>
  <c r="AG46" i="1"/>
  <c r="AK45" i="1"/>
  <c r="AJ45" i="1"/>
  <c r="AI45" i="1"/>
  <c r="AH45" i="1"/>
  <c r="AG45" i="1"/>
  <c r="Z45" i="1"/>
  <c r="Y45" i="1"/>
  <c r="S45" i="1"/>
  <c r="R45" i="1"/>
  <c r="L45" i="1"/>
  <c r="K45" i="1"/>
  <c r="K54" i="1" s="1"/>
  <c r="F45" i="1"/>
  <c r="E45" i="1"/>
  <c r="AN44" i="1"/>
  <c r="AV44" i="1" s="1"/>
  <c r="AM44" i="1"/>
  <c r="AU44" i="1" s="1"/>
  <c r="AL44" i="1"/>
  <c r="AK44" i="1"/>
  <c r="AJ44" i="1"/>
  <c r="AI44" i="1"/>
  <c r="AH44" i="1"/>
  <c r="AG44" i="1"/>
  <c r="U44" i="1"/>
  <c r="N44" i="1"/>
  <c r="H44" i="1"/>
  <c r="AK43" i="1"/>
  <c r="AJ43" i="1"/>
  <c r="AI43" i="1"/>
  <c r="AH43" i="1"/>
  <c r="AG43" i="1"/>
  <c r="AK42" i="1"/>
  <c r="AJ42" i="1"/>
  <c r="AI42" i="1"/>
  <c r="AH42" i="1"/>
  <c r="AG42" i="1"/>
  <c r="AL41" i="1"/>
  <c r="AT41" i="1" s="1"/>
  <c r="AK41" i="1"/>
  <c r="AJ41" i="1"/>
  <c r="AI41" i="1"/>
  <c r="AH41" i="1"/>
  <c r="AG41" i="1"/>
  <c r="AK40" i="1"/>
  <c r="AJ40" i="1"/>
  <c r="AI40" i="1"/>
  <c r="AH40" i="1"/>
  <c r="AG40" i="1"/>
  <c r="AK39" i="1"/>
  <c r="AJ39" i="1"/>
  <c r="AI39" i="1"/>
  <c r="AH39" i="1"/>
  <c r="AG39" i="1"/>
  <c r="AK38" i="1"/>
  <c r="AJ38" i="1"/>
  <c r="AI38" i="1"/>
  <c r="AH38" i="1"/>
  <c r="AG38" i="1"/>
  <c r="AK37" i="1"/>
  <c r="AJ37" i="1"/>
  <c r="AI37" i="1"/>
  <c r="AH37" i="1"/>
  <c r="AG37" i="1"/>
  <c r="AB37" i="1"/>
  <c r="AA37" i="1"/>
  <c r="Z37" i="1"/>
  <c r="U37" i="1"/>
  <c r="T37" i="1"/>
  <c r="S37" i="1"/>
  <c r="N37" i="1"/>
  <c r="M37" i="1"/>
  <c r="L37" i="1"/>
  <c r="H37" i="1"/>
  <c r="G37" i="1"/>
  <c r="F37" i="1"/>
  <c r="AO36" i="1"/>
  <c r="AW36" i="1" s="1"/>
  <c r="AK36" i="1"/>
  <c r="AJ36" i="1"/>
  <c r="AI36" i="1"/>
  <c r="AH36" i="1"/>
  <c r="AG36" i="1"/>
  <c r="AD36" i="1"/>
  <c r="AO25" i="1" s="1"/>
  <c r="AW25" i="1" s="1"/>
  <c r="W36" i="1"/>
  <c r="AN25" i="1" s="1"/>
  <c r="AV25" i="1" s="1"/>
  <c r="P36" i="1"/>
  <c r="AK35" i="1"/>
  <c r="AJ35" i="1"/>
  <c r="AI35" i="1"/>
  <c r="AH35" i="1"/>
  <c r="AG35" i="1"/>
  <c r="AD35" i="1"/>
  <c r="AO24" i="1" s="1"/>
  <c r="AW24" i="1" s="1"/>
  <c r="W35" i="1"/>
  <c r="AN24" i="1" s="1"/>
  <c r="AV24" i="1" s="1"/>
  <c r="P35" i="1"/>
  <c r="AM34" i="1"/>
  <c r="AU34" i="1" s="1"/>
  <c r="AK34" i="1"/>
  <c r="AJ34" i="1"/>
  <c r="AI34" i="1"/>
  <c r="AH34" i="1"/>
  <c r="AG34" i="1"/>
  <c r="AK33" i="1"/>
  <c r="AJ33" i="1"/>
  <c r="AI33" i="1"/>
  <c r="AH33" i="1"/>
  <c r="AG33" i="1"/>
  <c r="AK32" i="1"/>
  <c r="AJ32" i="1"/>
  <c r="AI32" i="1"/>
  <c r="AH32" i="1"/>
  <c r="AG32" i="1"/>
  <c r="AK31" i="1"/>
  <c r="AJ31" i="1"/>
  <c r="AI31" i="1"/>
  <c r="AH31" i="1"/>
  <c r="AG31" i="1"/>
  <c r="AK30" i="1"/>
  <c r="AJ30" i="1"/>
  <c r="AI30" i="1"/>
  <c r="AH30" i="1"/>
  <c r="AG30" i="1"/>
  <c r="AK29" i="1"/>
  <c r="AJ29" i="1"/>
  <c r="AI29" i="1"/>
  <c r="AH29" i="1"/>
  <c r="AG29" i="1"/>
  <c r="AD29" i="1"/>
  <c r="AO18" i="1" s="1"/>
  <c r="AW18" i="1" s="1"/>
  <c r="W29" i="1"/>
  <c r="AN18" i="1" s="1"/>
  <c r="P29" i="1"/>
  <c r="AM18" i="1" s="1"/>
  <c r="J29" i="1"/>
  <c r="AL18" i="1" s="1"/>
  <c r="AK28" i="1"/>
  <c r="AJ28" i="1"/>
  <c r="AI28" i="1"/>
  <c r="AH28" i="1"/>
  <c r="AG28" i="1"/>
  <c r="AD28" i="1"/>
  <c r="AO17" i="1" s="1"/>
  <c r="AW17" i="1" s="1"/>
  <c r="Y28" i="1"/>
  <c r="W28" i="1"/>
  <c r="AN17" i="1" s="1"/>
  <c r="AV17" i="1" s="1"/>
  <c r="R28" i="1"/>
  <c r="P28" i="1"/>
  <c r="AM17" i="1" s="1"/>
  <c r="AU17" i="1" s="1"/>
  <c r="J28" i="1"/>
  <c r="AK27" i="1"/>
  <c r="AJ27" i="1"/>
  <c r="AI27" i="1"/>
  <c r="AH27" i="1"/>
  <c r="AG27" i="1"/>
  <c r="AD27" i="1"/>
  <c r="AO16" i="1" s="1"/>
  <c r="AW16" i="1" s="1"/>
  <c r="Y27" i="1"/>
  <c r="W27" i="1"/>
  <c r="R27" i="1"/>
  <c r="P27" i="1"/>
  <c r="AM16" i="1" s="1"/>
  <c r="AU16" i="1" s="1"/>
  <c r="J27" i="1"/>
  <c r="AL16" i="1" s="1"/>
  <c r="E27" i="1"/>
  <c r="CY35" i="1"/>
  <c r="CV35" i="1"/>
  <c r="CS35" i="1"/>
  <c r="CP35" i="1"/>
  <c r="AK26" i="1"/>
  <c r="AJ26" i="1"/>
  <c r="AI26" i="1"/>
  <c r="AH26" i="1"/>
  <c r="AG26" i="1"/>
  <c r="Z25" i="1"/>
  <c r="Y25" i="1"/>
  <c r="Y29" i="1" s="1"/>
  <c r="S25" i="1"/>
  <c r="R25" i="1"/>
  <c r="L25" i="1"/>
  <c r="K25" i="1"/>
  <c r="K29" i="1" s="1"/>
  <c r="F25" i="1"/>
  <c r="U24" i="1"/>
  <c r="N24" i="1"/>
  <c r="H24" i="1"/>
  <c r="AT23" i="1" s="1"/>
  <c r="AX23" i="1" s="1"/>
  <c r="AQ23" i="1" s="1"/>
  <c r="AR23" i="1" s="1"/>
  <c r="CN21" i="1"/>
  <c r="CN20" i="1"/>
  <c r="CN19" i="1"/>
  <c r="CN18" i="1"/>
  <c r="AK18" i="1"/>
  <c r="AJ18" i="1"/>
  <c r="AI18" i="1"/>
  <c r="AH18" i="1"/>
  <c r="AG18" i="1"/>
  <c r="CN17" i="1"/>
  <c r="AK17" i="1"/>
  <c r="AJ17" i="1"/>
  <c r="AI17" i="1"/>
  <c r="AH17" i="1"/>
  <c r="AG17" i="1"/>
  <c r="AB17" i="1"/>
  <c r="AA17" i="1"/>
  <c r="Z17" i="1"/>
  <c r="U17" i="1"/>
  <c r="T17" i="1"/>
  <c r="S17" i="1"/>
  <c r="N17" i="1"/>
  <c r="M17" i="1"/>
  <c r="L17" i="1"/>
  <c r="H17" i="1"/>
  <c r="G17" i="1"/>
  <c r="F17" i="1"/>
  <c r="CN16" i="1"/>
  <c r="AN16" i="1"/>
  <c r="AV16" i="1" s="1"/>
  <c r="AK16" i="1"/>
  <c r="AJ16" i="1"/>
  <c r="AI16" i="1"/>
  <c r="AH16" i="1"/>
  <c r="AG16" i="1"/>
  <c r="AD16" i="1"/>
  <c r="AO15" i="1" s="1"/>
  <c r="AW15" i="1" s="1"/>
  <c r="Y16" i="1"/>
  <c r="AN15" i="1"/>
  <c r="AV15" i="1" s="1"/>
  <c r="R16" i="1"/>
  <c r="AM15" i="1"/>
  <c r="AU15" i="1" s="1"/>
  <c r="K16" i="1"/>
  <c r="J16" i="1"/>
  <c r="E16" i="1"/>
  <c r="CN15" i="1"/>
  <c r="AK15" i="1"/>
  <c r="AJ15" i="1"/>
  <c r="AI15" i="1"/>
  <c r="AH15" i="1"/>
  <c r="AG15" i="1"/>
  <c r="AD15" i="1"/>
  <c r="AO14" i="1" s="1"/>
  <c r="AW14" i="1" s="1"/>
  <c r="Y15" i="1"/>
  <c r="AN14" i="1"/>
  <c r="AV14" i="1" s="1"/>
  <c r="R15" i="1"/>
  <c r="J15" i="1"/>
  <c r="E15" i="1"/>
  <c r="CN14" i="1"/>
  <c r="AK14" i="1"/>
  <c r="AJ14" i="1"/>
  <c r="AI14" i="1"/>
  <c r="AH14" i="1"/>
  <c r="AG14" i="1"/>
  <c r="AD14" i="1"/>
  <c r="AO13" i="1" s="1"/>
  <c r="AW13" i="1" s="1"/>
  <c r="AN13" i="1"/>
  <c r="AV13" i="1" s="1"/>
  <c r="AM13" i="1"/>
  <c r="AU13" i="1" s="1"/>
  <c r="J14" i="1"/>
  <c r="CN13" i="1"/>
  <c r="AK13" i="1"/>
  <c r="AJ13" i="1"/>
  <c r="AI13" i="1"/>
  <c r="AH13" i="1"/>
  <c r="AG13" i="1"/>
  <c r="AO12" i="1"/>
  <c r="AW12" i="1" s="1"/>
  <c r="AN12" i="1"/>
  <c r="AV12" i="1" s="1"/>
  <c r="AM12" i="1"/>
  <c r="AU12" i="1" s="1"/>
  <c r="AL12" i="1"/>
  <c r="CN12" i="1"/>
  <c r="AT12" i="1"/>
  <c r="AK12" i="1"/>
  <c r="AJ12" i="1"/>
  <c r="AI12" i="1"/>
  <c r="AH12" i="1"/>
  <c r="AG12" i="1"/>
  <c r="AO11" i="1"/>
  <c r="AW11" i="1" s="1"/>
  <c r="AN11" i="1"/>
  <c r="AV11" i="1" s="1"/>
  <c r="AM11" i="1"/>
  <c r="AU11" i="1" s="1"/>
  <c r="CN11" i="1"/>
  <c r="AK11" i="1"/>
  <c r="AJ11" i="1"/>
  <c r="AI11" i="1"/>
  <c r="AH11" i="1"/>
  <c r="AG11" i="1"/>
  <c r="AO10" i="1"/>
  <c r="AW10" i="1" s="1"/>
  <c r="AM10" i="1"/>
  <c r="AU10" i="1" s="1"/>
  <c r="CN10" i="1"/>
  <c r="AK10" i="1"/>
  <c r="AJ10" i="1"/>
  <c r="AI10" i="1"/>
  <c r="AH10" i="1"/>
  <c r="AG10" i="1"/>
  <c r="AO9" i="1"/>
  <c r="AW9" i="1" s="1"/>
  <c r="AN9" i="1"/>
  <c r="AV9" i="1" s="1"/>
  <c r="AM9" i="1"/>
  <c r="AU9" i="1" s="1"/>
  <c r="AL9" i="1"/>
  <c r="AT9" i="1" s="1"/>
  <c r="CN9" i="1"/>
  <c r="AK9" i="1"/>
  <c r="AJ9" i="1"/>
  <c r="AI9" i="1"/>
  <c r="AH9" i="1"/>
  <c r="AG9" i="1"/>
  <c r="AD9" i="1"/>
  <c r="AO8" i="1" s="1"/>
  <c r="AW8" i="1" s="1"/>
  <c r="Y9" i="1"/>
  <c r="W9" i="1"/>
  <c r="AN8" i="1" s="1"/>
  <c r="AV8" i="1" s="1"/>
  <c r="P9" i="1"/>
  <c r="AM8" i="1" s="1"/>
  <c r="AU8" i="1" s="1"/>
  <c r="J9" i="1"/>
  <c r="AL8" i="1" s="1"/>
  <c r="AT8" i="1" s="1"/>
  <c r="CB8" i="1"/>
  <c r="CA8" i="1"/>
  <c r="BZ8" i="1"/>
  <c r="BY8" i="1"/>
  <c r="AK8" i="1"/>
  <c r="AJ8" i="1"/>
  <c r="AI8" i="1"/>
  <c r="AH8" i="1"/>
  <c r="AG8" i="1"/>
  <c r="AO7" i="1"/>
  <c r="AW7" i="1" s="1"/>
  <c r="W8" i="1"/>
  <c r="AN7" i="1" s="1"/>
  <c r="AV7" i="1" s="1"/>
  <c r="R8" i="1"/>
  <c r="P8" i="1"/>
  <c r="AM7" i="1" s="1"/>
  <c r="AU7" i="1" s="1"/>
  <c r="J8" i="1"/>
  <c r="AL7" i="1" s="1"/>
  <c r="AT7" i="1" s="1"/>
  <c r="CY7" i="1"/>
  <c r="DI8" i="1" s="1"/>
  <c r="CV7" i="1"/>
  <c r="DH8" i="1" s="1"/>
  <c r="CS7" i="1"/>
  <c r="DG8" i="1" s="1"/>
  <c r="CP7" i="1"/>
  <c r="DF8" i="1" s="1"/>
  <c r="AK7" i="1"/>
  <c r="AJ7" i="1"/>
  <c r="AI7" i="1"/>
  <c r="AH7" i="1"/>
  <c r="AG7" i="1"/>
  <c r="AD7" i="1"/>
  <c r="W7" i="1"/>
  <c r="R7" i="1"/>
  <c r="P7" i="1"/>
  <c r="AM6" i="1" s="1"/>
  <c r="AU6" i="1" s="1"/>
  <c r="J7" i="1"/>
  <c r="AL6" i="1" s="1"/>
  <c r="AT6" i="1" s="1"/>
  <c r="AK6" i="1"/>
  <c r="AJ6" i="1"/>
  <c r="AI6" i="1"/>
  <c r="AH6" i="1"/>
  <c r="AG6" i="1"/>
  <c r="AO5" i="1"/>
  <c r="AN5" i="1"/>
  <c r="AM5" i="1"/>
  <c r="AL5" i="1"/>
  <c r="Y5" i="1"/>
  <c r="Y7" i="1" s="1"/>
  <c r="R5" i="1"/>
  <c r="K5" i="1"/>
  <c r="K7" i="1" s="1"/>
  <c r="DA24" i="1" l="1"/>
  <c r="DA27" i="1"/>
  <c r="DA28" i="1"/>
  <c r="DA25" i="1"/>
  <c r="DA26" i="1"/>
  <c r="DA29" i="1"/>
  <c r="DA30" i="1"/>
  <c r="DA31" i="1"/>
  <c r="AT125" i="1"/>
  <c r="AV40" i="1"/>
  <c r="AT155" i="1"/>
  <c r="R49" i="1"/>
  <c r="R47" i="1"/>
  <c r="AV26" i="1"/>
  <c r="AU68" i="1"/>
  <c r="AX144" i="1"/>
  <c r="AQ144" i="1" s="1"/>
  <c r="AR144" i="1" s="1"/>
  <c r="K89" i="1"/>
  <c r="K93" i="1"/>
  <c r="AP64" i="1"/>
  <c r="AT64" i="1"/>
  <c r="AX64" i="1" s="1"/>
  <c r="AM76" i="1"/>
  <c r="AE137" i="1"/>
  <c r="K154" i="1"/>
  <c r="K174" i="1"/>
  <c r="Y174" i="1"/>
  <c r="Y154" i="1"/>
  <c r="AV83" i="1"/>
  <c r="AT88" i="1"/>
  <c r="AX88" i="1" s="1"/>
  <c r="AP88" i="1"/>
  <c r="K371" i="1"/>
  <c r="K352" i="1"/>
  <c r="K333" i="1"/>
  <c r="K314" i="1"/>
  <c r="K295" i="1"/>
  <c r="K428" i="1"/>
  <c r="K409" i="1"/>
  <c r="K390" i="1"/>
  <c r="K235" i="1"/>
  <c r="K215" i="1"/>
  <c r="K447" i="1"/>
  <c r="K274" i="1"/>
  <c r="K422" i="1"/>
  <c r="K441" i="1"/>
  <c r="K386" i="1"/>
  <c r="K385" i="1"/>
  <c r="K367" i="1"/>
  <c r="K366" i="1"/>
  <c r="K348" i="1"/>
  <c r="K347" i="1"/>
  <c r="K329" i="1"/>
  <c r="K328" i="1"/>
  <c r="K310" i="1"/>
  <c r="K309" i="1"/>
  <c r="K308" i="1"/>
  <c r="K405" i="1"/>
  <c r="K404" i="1"/>
  <c r="K403" i="1"/>
  <c r="K384" i="1"/>
  <c r="K365" i="1"/>
  <c r="K346" i="1"/>
  <c r="K327" i="1"/>
  <c r="Y428" i="1"/>
  <c r="Y352" i="1"/>
  <c r="Y333" i="1"/>
  <c r="Y314" i="1"/>
  <c r="Y295" i="1"/>
  <c r="Y447" i="1"/>
  <c r="Y409" i="1"/>
  <c r="Y390" i="1"/>
  <c r="Y371" i="1"/>
  <c r="Y235" i="1"/>
  <c r="Y215" i="1"/>
  <c r="Y274" i="1"/>
  <c r="Y423" i="1"/>
  <c r="Y432" i="1" s="1"/>
  <c r="Y442" i="1"/>
  <c r="Y451" i="1" s="1"/>
  <c r="Y308" i="1"/>
  <c r="Y386" i="1"/>
  <c r="Y384" i="1"/>
  <c r="Y367" i="1"/>
  <c r="Y365" i="1"/>
  <c r="Y348" i="1"/>
  <c r="Y346" i="1"/>
  <c r="Y329" i="1"/>
  <c r="Y327" i="1"/>
  <c r="Y310" i="1"/>
  <c r="Y405" i="1"/>
  <c r="Y403" i="1"/>
  <c r="AV206" i="1"/>
  <c r="AV214" i="1"/>
  <c r="AV173" i="1"/>
  <c r="AV222" i="1"/>
  <c r="AV182" i="1"/>
  <c r="AV189" i="1"/>
  <c r="AV198" i="1"/>
  <c r="AV165" i="1"/>
  <c r="AV155" i="1"/>
  <c r="AU161" i="1"/>
  <c r="U319" i="1"/>
  <c r="AV202" i="1"/>
  <c r="AP201" i="1"/>
  <c r="AT201" i="1"/>
  <c r="AT200" i="1"/>
  <c r="AP200" i="1"/>
  <c r="AT183" i="1"/>
  <c r="AP183" i="1"/>
  <c r="AT167" i="1"/>
  <c r="AP167" i="1"/>
  <c r="AT210" i="1"/>
  <c r="AX210" i="1" s="1"/>
  <c r="AP210" i="1"/>
  <c r="H433" i="1"/>
  <c r="AU178" i="1"/>
  <c r="AU169" i="1"/>
  <c r="AU192" i="1"/>
  <c r="AU176" i="1"/>
  <c r="AU208" i="1"/>
  <c r="AP194" i="1"/>
  <c r="AT194" i="1"/>
  <c r="AT185" i="1"/>
  <c r="AP185" i="1"/>
  <c r="AT178" i="1"/>
  <c r="AP178" i="1"/>
  <c r="AT169" i="1"/>
  <c r="AP169" i="1"/>
  <c r="AT161" i="1"/>
  <c r="AE16" i="1"/>
  <c r="Q16" i="1"/>
  <c r="X16" i="1"/>
  <c r="AT33" i="1"/>
  <c r="K68" i="1"/>
  <c r="K77" i="1" s="1"/>
  <c r="CS12" i="1" s="1"/>
  <c r="AT52" i="1"/>
  <c r="AU63" i="1"/>
  <c r="AP65" i="1"/>
  <c r="AT65" i="1"/>
  <c r="AX65" i="1" s="1"/>
  <c r="AT115" i="1"/>
  <c r="AL148" i="1"/>
  <c r="Q278" i="1"/>
  <c r="X278" i="1"/>
  <c r="AE278" i="1"/>
  <c r="H319" i="1"/>
  <c r="AU216" i="1"/>
  <c r="AP202" i="1"/>
  <c r="AT202" i="1"/>
  <c r="H414" i="1"/>
  <c r="H376" i="1"/>
  <c r="AU177" i="1"/>
  <c r="AV217" i="1"/>
  <c r="U452" i="1"/>
  <c r="M395" i="1"/>
  <c r="M357" i="1"/>
  <c r="M433" i="1"/>
  <c r="AV192" i="1"/>
  <c r="AV183" i="1"/>
  <c r="AV176" i="1"/>
  <c r="AV167" i="1"/>
  <c r="AV160" i="1"/>
  <c r="AL13" i="1"/>
  <c r="AT13" i="1" s="1"/>
  <c r="X14" i="1"/>
  <c r="AE14" i="1"/>
  <c r="Q14" i="1"/>
  <c r="AM24" i="1"/>
  <c r="Q35" i="1"/>
  <c r="AE35" i="1"/>
  <c r="X35" i="1"/>
  <c r="AM25" i="1"/>
  <c r="AE36" i="1"/>
  <c r="Q36" i="1"/>
  <c r="X36" i="1"/>
  <c r="E49" i="1"/>
  <c r="E54" i="1"/>
  <c r="AU33" i="1"/>
  <c r="AU37" i="1"/>
  <c r="AU40" i="1"/>
  <c r="AP66" i="1"/>
  <c r="AT66" i="1"/>
  <c r="AX66" i="1" s="1"/>
  <c r="AX73" i="1"/>
  <c r="AQ73" i="1" s="1"/>
  <c r="AR73" i="1" s="1"/>
  <c r="R128" i="1"/>
  <c r="R134" i="1"/>
  <c r="E174" i="1"/>
  <c r="E154" i="1"/>
  <c r="R174" i="1"/>
  <c r="R154" i="1"/>
  <c r="AX93" i="1"/>
  <c r="AQ93" i="1" s="1"/>
  <c r="AR93" i="1" s="1"/>
  <c r="AT89" i="1"/>
  <c r="AX89" i="1" s="1"/>
  <c r="AP89" i="1"/>
  <c r="E270" i="1"/>
  <c r="E274" i="1"/>
  <c r="E371" i="1"/>
  <c r="E352" i="1"/>
  <c r="E333" i="1"/>
  <c r="E314" i="1"/>
  <c r="E295" i="1"/>
  <c r="E447" i="1"/>
  <c r="E409" i="1"/>
  <c r="E428" i="1"/>
  <c r="E390" i="1"/>
  <c r="E235" i="1"/>
  <c r="E215" i="1"/>
  <c r="E386" i="1"/>
  <c r="E385" i="1"/>
  <c r="E367" i="1"/>
  <c r="E366" i="1"/>
  <c r="E348" i="1"/>
  <c r="E347" i="1"/>
  <c r="E329" i="1"/>
  <c r="E328" i="1"/>
  <c r="E405" i="1"/>
  <c r="E404" i="1"/>
  <c r="E403" i="1"/>
  <c r="E384" i="1"/>
  <c r="E365" i="1"/>
  <c r="E346" i="1"/>
  <c r="E327" i="1"/>
  <c r="E424" i="1"/>
  <c r="E423" i="1"/>
  <c r="E422" i="1"/>
  <c r="E443" i="1"/>
  <c r="E442" i="1"/>
  <c r="E441" i="1"/>
  <c r="E310" i="1"/>
  <c r="E309" i="1"/>
  <c r="E308" i="1"/>
  <c r="R428" i="1"/>
  <c r="R371" i="1"/>
  <c r="R352" i="1"/>
  <c r="R314" i="1"/>
  <c r="R295" i="1"/>
  <c r="R447" i="1"/>
  <c r="R409" i="1"/>
  <c r="R235" i="1"/>
  <c r="R215" i="1"/>
  <c r="R390" i="1"/>
  <c r="R274" i="1"/>
  <c r="R386" i="1"/>
  <c r="R385" i="1"/>
  <c r="R384" i="1"/>
  <c r="R367" i="1"/>
  <c r="R366" i="1"/>
  <c r="R365" i="1"/>
  <c r="R348" i="1"/>
  <c r="R347" i="1"/>
  <c r="R346" i="1"/>
  <c r="R329" i="1"/>
  <c r="R328" i="1"/>
  <c r="R327" i="1"/>
  <c r="R310" i="1"/>
  <c r="R309" i="1"/>
  <c r="R308" i="1"/>
  <c r="R405" i="1"/>
  <c r="R404" i="1"/>
  <c r="R403" i="1"/>
  <c r="R423" i="1"/>
  <c r="R442" i="1"/>
  <c r="AV125" i="1"/>
  <c r="AT222" i="1"/>
  <c r="AT189" i="1"/>
  <c r="AT182" i="1"/>
  <c r="AT173" i="1"/>
  <c r="AT206" i="1"/>
  <c r="AT165" i="1"/>
  <c r="AT198" i="1"/>
  <c r="AT214" i="1"/>
  <c r="AU160" i="1"/>
  <c r="AV200" i="1"/>
  <c r="AP192" i="1"/>
  <c r="AT192" i="1"/>
  <c r="AT176" i="1"/>
  <c r="AP176" i="1"/>
  <c r="AV209" i="1"/>
  <c r="AU194" i="1"/>
  <c r="AU185" i="1"/>
  <c r="AU168" i="1"/>
  <c r="AT217" i="1"/>
  <c r="AP217" i="1"/>
  <c r="AT216" i="1"/>
  <c r="AP216" i="1"/>
  <c r="AU200" i="1"/>
  <c r="AU183" i="1"/>
  <c r="AU167" i="1"/>
  <c r="AV193" i="1"/>
  <c r="U395" i="1"/>
  <c r="AV184" i="1"/>
  <c r="U376" i="1"/>
  <c r="AV177" i="1"/>
  <c r="U357" i="1"/>
  <c r="AV168" i="1"/>
  <c r="U338" i="1"/>
  <c r="AT160" i="1"/>
  <c r="AL14" i="1"/>
  <c r="AT14" i="1" s="1"/>
  <c r="Q15" i="1"/>
  <c r="X15" i="1"/>
  <c r="AE15" i="1"/>
  <c r="E67" i="1"/>
  <c r="E77" i="1" s="1"/>
  <c r="CP12" i="1" s="1"/>
  <c r="AU214" i="1"/>
  <c r="AU165" i="1"/>
  <c r="AU189" i="1"/>
  <c r="AU173" i="1"/>
  <c r="AU198" i="1"/>
  <c r="AU206" i="1"/>
  <c r="AU222" i="1"/>
  <c r="AU182" i="1"/>
  <c r="M319" i="1"/>
  <c r="AV159" i="1"/>
  <c r="AV201" i="1"/>
  <c r="U414" i="1"/>
  <c r="H395" i="1"/>
  <c r="H357" i="1"/>
  <c r="AP209" i="1"/>
  <c r="AT209" i="1"/>
  <c r="AT208" i="1"/>
  <c r="AP208" i="1"/>
  <c r="AU193" i="1"/>
  <c r="AU184" i="1"/>
  <c r="AT218" i="1"/>
  <c r="AX218" i="1" s="1"/>
  <c r="AP218" i="1"/>
  <c r="AU201" i="1"/>
  <c r="M414" i="1"/>
  <c r="M376" i="1"/>
  <c r="M338" i="1"/>
  <c r="AV194" i="1"/>
  <c r="AP193" i="1"/>
  <c r="AT193" i="1"/>
  <c r="AV185" i="1"/>
  <c r="AT184" i="1"/>
  <c r="AP184" i="1"/>
  <c r="AV178" i="1"/>
  <c r="AP177" i="1"/>
  <c r="AT177" i="1"/>
  <c r="AV169" i="1"/>
  <c r="AP168" i="1"/>
  <c r="AT168" i="1"/>
  <c r="AV161" i="1"/>
  <c r="AT159" i="1"/>
  <c r="AP63" i="1"/>
  <c r="AT63" i="1"/>
  <c r="AP159" i="1"/>
  <c r="AU159" i="1"/>
  <c r="AM133" i="1"/>
  <c r="AU133" i="1" s="1"/>
  <c r="AM69" i="1"/>
  <c r="AU69" i="1" s="1"/>
  <c r="AL133" i="1"/>
  <c r="AL69" i="1"/>
  <c r="AP68" i="1"/>
  <c r="AT68" i="1"/>
  <c r="AT133" i="1"/>
  <c r="AV6" i="1"/>
  <c r="AO126" i="1"/>
  <c r="AW126" i="1" s="1"/>
  <c r="AU83" i="1"/>
  <c r="AV132" i="1"/>
  <c r="AP82" i="1"/>
  <c r="AT82" i="1"/>
  <c r="AX82" i="1" s="1"/>
  <c r="AV51" i="1"/>
  <c r="AU28" i="1"/>
  <c r="P159" i="1"/>
  <c r="CR16" i="1" s="1"/>
  <c r="H181" i="1"/>
  <c r="AT110" i="1"/>
  <c r="AT139" i="1"/>
  <c r="AX54" i="1"/>
  <c r="AP54" i="1"/>
  <c r="Y129" i="1"/>
  <c r="Q116" i="1"/>
  <c r="AE116" i="1" s="1"/>
  <c r="AT79" i="1"/>
  <c r="X291" i="1"/>
  <c r="Y251" i="1"/>
  <c r="AU49" i="1"/>
  <c r="Y110" i="1"/>
  <c r="AT141" i="1"/>
  <c r="Y291" i="1"/>
  <c r="AM41" i="1"/>
  <c r="AU41" i="1" s="1"/>
  <c r="AX41" i="1" s="1"/>
  <c r="H260" i="1"/>
  <c r="AU131" i="1"/>
  <c r="Y210" i="1"/>
  <c r="Y230" i="1"/>
  <c r="Q250" i="1"/>
  <c r="Y252" i="1"/>
  <c r="AV32" i="1"/>
  <c r="Q48" i="1"/>
  <c r="Y48" i="1"/>
  <c r="Y49" i="1"/>
  <c r="P58" i="1"/>
  <c r="CR11" i="1" s="1"/>
  <c r="Q108" i="1"/>
  <c r="Q189" i="1"/>
  <c r="Y190" i="1"/>
  <c r="Y270" i="1"/>
  <c r="Y253" i="1"/>
  <c r="Y148" i="1"/>
  <c r="AE76" i="1"/>
  <c r="AV84" i="1"/>
  <c r="Y108" i="1"/>
  <c r="Y231" i="1"/>
  <c r="Y249" i="1"/>
  <c r="Q255" i="1"/>
  <c r="Q257" i="1"/>
  <c r="Y269" i="1"/>
  <c r="AV140" i="1"/>
  <c r="Y289" i="1"/>
  <c r="AT77" i="1"/>
  <c r="AT80" i="1"/>
  <c r="K252" i="1"/>
  <c r="AD18" i="1"/>
  <c r="CX9" i="1" s="1"/>
  <c r="AL57" i="1"/>
  <c r="AT57" i="1" s="1"/>
  <c r="AL84" i="1"/>
  <c r="AT84" i="1" s="1"/>
  <c r="AT101" i="1"/>
  <c r="Q117" i="1"/>
  <c r="AE117" i="1" s="1"/>
  <c r="J119" i="1"/>
  <c r="CO14" i="1" s="1"/>
  <c r="AU151" i="1"/>
  <c r="AL45" i="1"/>
  <c r="AT45" i="1" s="1"/>
  <c r="AX45" i="1" s="1"/>
  <c r="AT26" i="1"/>
  <c r="AE67" i="1"/>
  <c r="AU47" i="1"/>
  <c r="AL99" i="1"/>
  <c r="AT99" i="1" s="1"/>
  <c r="AX99" i="1" s="1"/>
  <c r="AV57" i="1"/>
  <c r="Q110" i="1"/>
  <c r="AV104" i="1"/>
  <c r="Q269" i="1"/>
  <c r="K249" i="1"/>
  <c r="AU109" i="1"/>
  <c r="AU115" i="1"/>
  <c r="K231" i="1"/>
  <c r="Q49" i="1"/>
  <c r="AE88" i="1"/>
  <c r="Q114" i="1"/>
  <c r="AE114" i="1" s="1"/>
  <c r="E108" i="1"/>
  <c r="R289" i="1"/>
  <c r="AV102" i="1"/>
  <c r="R108" i="1"/>
  <c r="AM117" i="1"/>
  <c r="AU117" i="1" s="1"/>
  <c r="AX117" i="1" s="1"/>
  <c r="M200" i="1"/>
  <c r="AV120" i="1"/>
  <c r="J240" i="1"/>
  <c r="CO20" i="1" s="1"/>
  <c r="R250" i="1"/>
  <c r="AD260" i="1"/>
  <c r="CX21" i="1" s="1"/>
  <c r="E271" i="1"/>
  <c r="Q271" i="1"/>
  <c r="Q9" i="1"/>
  <c r="AE27" i="1"/>
  <c r="AL53" i="1"/>
  <c r="AT53" i="1" s="1"/>
  <c r="AT67" i="1"/>
  <c r="W78" i="1"/>
  <c r="CU12" i="1" s="1"/>
  <c r="AV81" i="1"/>
  <c r="AU46" i="1"/>
  <c r="Q89" i="1"/>
  <c r="P99" i="1"/>
  <c r="CR13" i="1" s="1"/>
  <c r="AU57" i="1"/>
  <c r="AN113" i="1"/>
  <c r="AV113" i="1" s="1"/>
  <c r="Q115" i="1"/>
  <c r="AE115" i="1" s="1"/>
  <c r="K130" i="1"/>
  <c r="Q211" i="1"/>
  <c r="AU114" i="1"/>
  <c r="AU130" i="1"/>
  <c r="X256" i="1"/>
  <c r="AV139" i="1"/>
  <c r="Q289" i="1"/>
  <c r="K291" i="1"/>
  <c r="AU152" i="1"/>
  <c r="AV153" i="1"/>
  <c r="J300" i="1"/>
  <c r="CO23" i="1" s="1"/>
  <c r="H5" i="2"/>
  <c r="H7" i="2"/>
  <c r="H9" i="2"/>
  <c r="H11" i="2"/>
  <c r="H13" i="2"/>
  <c r="H15" i="2"/>
  <c r="H17" i="2"/>
  <c r="H19" i="2"/>
  <c r="H21" i="2"/>
  <c r="H23" i="2"/>
  <c r="H25" i="2"/>
  <c r="H27" i="2"/>
  <c r="H29" i="2"/>
  <c r="H31" i="2"/>
  <c r="H33" i="2"/>
  <c r="H35" i="2"/>
  <c r="H37" i="2"/>
  <c r="H39" i="2"/>
  <c r="L39" i="2"/>
  <c r="L41" i="2"/>
  <c r="P42" i="2"/>
  <c r="L43" i="2"/>
  <c r="P44" i="2"/>
  <c r="L45" i="2"/>
  <c r="P46" i="2"/>
  <c r="L47" i="2"/>
  <c r="P48" i="2"/>
  <c r="L49" i="2"/>
  <c r="L51" i="2"/>
  <c r="T52" i="2"/>
  <c r="L53" i="2"/>
  <c r="P54" i="2"/>
  <c r="L55" i="2"/>
  <c r="T56" i="2"/>
  <c r="L57" i="2"/>
  <c r="L59" i="2"/>
  <c r="P60" i="2"/>
  <c r="L61" i="2"/>
  <c r="H83" i="2"/>
  <c r="R253" i="1"/>
  <c r="R291" i="1"/>
  <c r="AU18" i="1"/>
  <c r="AM36" i="1"/>
  <c r="AU36" i="1" s="1"/>
  <c r="Y77" i="1"/>
  <c r="CY12" i="1" s="1"/>
  <c r="AV58" i="1"/>
  <c r="P119" i="1"/>
  <c r="CR14" i="1" s="1"/>
  <c r="AV77" i="1"/>
  <c r="AU150" i="1"/>
  <c r="X210" i="1"/>
  <c r="AU143" i="1"/>
  <c r="R270" i="1"/>
  <c r="AU149" i="1"/>
  <c r="AU29" i="1"/>
  <c r="AO44" i="1"/>
  <c r="AW44" i="1" s="1"/>
  <c r="AM125" i="1"/>
  <c r="AU125" i="1" s="1"/>
  <c r="AL128" i="1"/>
  <c r="AT128" i="1" s="1"/>
  <c r="AV67" i="1"/>
  <c r="X150" i="1"/>
  <c r="X170" i="1"/>
  <c r="R210" i="1"/>
  <c r="X229" i="1"/>
  <c r="AV126" i="1"/>
  <c r="R249" i="1"/>
  <c r="R251" i="1"/>
  <c r="E252" i="1"/>
  <c r="Q253" i="1"/>
  <c r="E269" i="1"/>
  <c r="L52" i="2"/>
  <c r="L56" i="2"/>
  <c r="L58" i="2"/>
  <c r="L66" i="2"/>
  <c r="L70" i="2"/>
  <c r="L72" i="2"/>
  <c r="L74" i="2"/>
  <c r="L76" i="2"/>
  <c r="L78" i="2"/>
  <c r="L63" i="2"/>
  <c r="L65" i="2"/>
  <c r="T66" i="2"/>
  <c r="L67" i="2"/>
  <c r="L69" i="2"/>
  <c r="T70" i="2"/>
  <c r="L71" i="2"/>
  <c r="T72" i="2"/>
  <c r="L73" i="2"/>
  <c r="L75" i="2"/>
  <c r="T76" i="2"/>
  <c r="L77" i="2"/>
  <c r="T78" i="2"/>
  <c r="L79" i="2"/>
  <c r="T80" i="2"/>
  <c r="L81" i="2"/>
  <c r="T82" i="2"/>
  <c r="AL10" i="1"/>
  <c r="AT10" i="1" s="1"/>
  <c r="AL51" i="1"/>
  <c r="AV53" i="1"/>
  <c r="AV30" i="1"/>
  <c r="AM56" i="1"/>
  <c r="AU56" i="1" s="1"/>
  <c r="AX35" i="1"/>
  <c r="E98" i="1"/>
  <c r="CP13" i="1" s="1"/>
  <c r="AL15" i="1"/>
  <c r="AT15" i="1" s="1"/>
  <c r="AX15" i="1" s="1"/>
  <c r="Q70" i="1"/>
  <c r="X70" i="1"/>
  <c r="AB99" i="1"/>
  <c r="AO46" i="1"/>
  <c r="AW46" i="1" s="1"/>
  <c r="AL50" i="1"/>
  <c r="AT50" i="1" s="1"/>
  <c r="AL56" i="1"/>
  <c r="AP99" i="1"/>
  <c r="AX13" i="1"/>
  <c r="J38" i="1"/>
  <c r="CO10" i="1" s="1"/>
  <c r="AL39" i="1"/>
  <c r="AP39" i="1" s="1"/>
  <c r="AT44" i="1"/>
  <c r="AT28" i="1"/>
  <c r="AE69" i="1"/>
  <c r="AP49" i="1"/>
  <c r="AT49" i="1"/>
  <c r="AL36" i="1"/>
  <c r="Q67" i="1"/>
  <c r="AE89" i="1"/>
  <c r="AM48" i="1"/>
  <c r="AU48" i="1" s="1"/>
  <c r="AX48" i="1" s="1"/>
  <c r="AX12" i="1"/>
  <c r="Q29" i="1"/>
  <c r="AV28" i="1"/>
  <c r="AD58" i="1"/>
  <c r="CX11" i="1" s="1"/>
  <c r="J78" i="1"/>
  <c r="CO12" i="1" s="1"/>
  <c r="AP79" i="1"/>
  <c r="AD99" i="1"/>
  <c r="CX13" i="1" s="1"/>
  <c r="X114" i="1"/>
  <c r="AU77" i="1"/>
  <c r="Q170" i="1"/>
  <c r="AD181" i="1"/>
  <c r="CX17" i="1" s="1"/>
  <c r="P200" i="1"/>
  <c r="CR18" i="1" s="1"/>
  <c r="AB220" i="1"/>
  <c r="AV114" i="1"/>
  <c r="AV115" i="1"/>
  <c r="AX115" i="1" s="1"/>
  <c r="AB280" i="1"/>
  <c r="AV150" i="1"/>
  <c r="P5" i="2"/>
  <c r="P11" i="2"/>
  <c r="P13" i="2"/>
  <c r="P15" i="2"/>
  <c r="P17" i="2"/>
  <c r="P19" i="2"/>
  <c r="P21" i="2"/>
  <c r="P23" i="2"/>
  <c r="P27" i="2"/>
  <c r="P31" i="2"/>
  <c r="P33" i="2"/>
  <c r="P35" i="2"/>
  <c r="H40" i="2"/>
  <c r="H42" i="2"/>
  <c r="H44" i="2"/>
  <c r="H46" i="2"/>
  <c r="H48" i="2"/>
  <c r="H50" i="2"/>
  <c r="H60" i="2"/>
  <c r="H62" i="2"/>
  <c r="H64" i="2"/>
  <c r="H68" i="2"/>
  <c r="H70" i="2"/>
  <c r="AP16" i="1"/>
  <c r="J18" i="1"/>
  <c r="CO9" i="1" s="1"/>
  <c r="AV18" i="1"/>
  <c r="P38" i="1"/>
  <c r="CR10" i="1" s="1"/>
  <c r="E47" i="1"/>
  <c r="E48" i="1"/>
  <c r="X49" i="1"/>
  <c r="R77" i="1"/>
  <c r="CV12" i="1" s="1"/>
  <c r="P78" i="1"/>
  <c r="CR12" i="1" s="1"/>
  <c r="AT86" i="1"/>
  <c r="AX86" i="1" s="1"/>
  <c r="J99" i="1"/>
  <c r="CO13" i="1" s="1"/>
  <c r="AO109" i="1"/>
  <c r="AW109" i="1" s="1"/>
  <c r="AM113" i="1"/>
  <c r="AU113" i="1" s="1"/>
  <c r="AL116" i="1"/>
  <c r="AT116" i="1" s="1"/>
  <c r="M139" i="1"/>
  <c r="K129" i="1"/>
  <c r="AV131" i="1"/>
  <c r="P139" i="1"/>
  <c r="CR15" i="1" s="1"/>
  <c r="AU142" i="1"/>
  <c r="K148" i="1"/>
  <c r="AL152" i="1"/>
  <c r="AT152" i="1" s="1"/>
  <c r="AV80" i="1"/>
  <c r="AD159" i="1"/>
  <c r="AV103" i="1"/>
  <c r="AD240" i="1"/>
  <c r="CX20" i="1" s="1"/>
  <c r="M260" i="1"/>
  <c r="AV133" i="1"/>
  <c r="X257" i="1"/>
  <c r="AV143" i="1"/>
  <c r="P280" i="1"/>
  <c r="CR22" i="1" s="1"/>
  <c r="AD280" i="1"/>
  <c r="CX22" i="1" s="1"/>
  <c r="R290" i="1"/>
  <c r="AV151" i="1"/>
  <c r="AD300" i="1"/>
  <c r="CX23" i="1" s="1"/>
  <c r="P4" i="2"/>
  <c r="T5" i="2"/>
  <c r="T7" i="2"/>
  <c r="T9" i="2"/>
  <c r="P10" i="2"/>
  <c r="T11" i="2"/>
  <c r="P12" i="2"/>
  <c r="T13" i="2"/>
  <c r="P14" i="2"/>
  <c r="T15" i="2"/>
  <c r="T17" i="2"/>
  <c r="T19" i="2"/>
  <c r="P20" i="2"/>
  <c r="T21" i="2"/>
  <c r="P22" i="2"/>
  <c r="T23" i="2"/>
  <c r="T25" i="2"/>
  <c r="T27" i="2"/>
  <c r="P28" i="2"/>
  <c r="T29" i="2"/>
  <c r="P30" i="2"/>
  <c r="T31" i="2"/>
  <c r="P32" i="2"/>
  <c r="T33" i="2"/>
  <c r="T35" i="2"/>
  <c r="P36" i="2"/>
  <c r="T37" i="2"/>
  <c r="P38" i="2"/>
  <c r="L40" i="2"/>
  <c r="L42" i="2"/>
  <c r="L44" i="2"/>
  <c r="L46" i="2"/>
  <c r="L48" i="2"/>
  <c r="L50" i="2"/>
  <c r="P52" i="2"/>
  <c r="L54" i="2"/>
  <c r="P56" i="2"/>
  <c r="L60" i="2"/>
  <c r="L62" i="2"/>
  <c r="L64" i="2"/>
  <c r="L68" i="2"/>
  <c r="P70" i="2"/>
  <c r="P72" i="2"/>
  <c r="P76" i="2"/>
  <c r="P78" i="2"/>
  <c r="P80" i="2"/>
  <c r="P82" i="2"/>
  <c r="AV31" i="1"/>
  <c r="AV59" i="1"/>
  <c r="AT113" i="1"/>
  <c r="AE170" i="1"/>
  <c r="AV101" i="1"/>
  <c r="AE211" i="1"/>
  <c r="AV127" i="1"/>
  <c r="AD38" i="1"/>
  <c r="CX10" i="1" s="1"/>
  <c r="AU27" i="1"/>
  <c r="M78" i="1"/>
  <c r="AE73" i="1"/>
  <c r="AD78" i="1"/>
  <c r="CX12" i="1" s="1"/>
  <c r="AV52" i="1"/>
  <c r="AV110" i="1"/>
  <c r="AX110" i="1" s="1"/>
  <c r="E109" i="1"/>
  <c r="R109" i="1"/>
  <c r="E110" i="1"/>
  <c r="AV116" i="1"/>
  <c r="X116" i="1"/>
  <c r="AU140" i="1"/>
  <c r="AV149" i="1"/>
  <c r="R148" i="1"/>
  <c r="AU81" i="1"/>
  <c r="AB181" i="1"/>
  <c r="R191" i="1"/>
  <c r="AD200" i="1"/>
  <c r="CX18" i="1" s="1"/>
  <c r="E211" i="1"/>
  <c r="E229" i="1"/>
  <c r="Q229" i="1"/>
  <c r="R230" i="1"/>
  <c r="AV123" i="1"/>
  <c r="P240" i="1"/>
  <c r="CR20" i="1" s="1"/>
  <c r="X249" i="1"/>
  <c r="K250" i="1"/>
  <c r="J260" i="1"/>
  <c r="CO21" i="1" s="1"/>
  <c r="R269" i="1"/>
  <c r="K290" i="1"/>
  <c r="P300" i="1"/>
  <c r="CR23" i="1" s="1"/>
  <c r="L5" i="2"/>
  <c r="L7" i="2"/>
  <c r="L9" i="2"/>
  <c r="L11" i="2"/>
  <c r="L13" i="2"/>
  <c r="L15" i="2"/>
  <c r="L17" i="2"/>
  <c r="L19" i="2"/>
  <c r="L21" i="2"/>
  <c r="L23" i="2"/>
  <c r="L25" i="2"/>
  <c r="L27" i="2"/>
  <c r="L29" i="2"/>
  <c r="L31" i="2"/>
  <c r="L33" i="2"/>
  <c r="L35" i="2"/>
  <c r="L37" i="2"/>
  <c r="T40" i="2"/>
  <c r="T42" i="2"/>
  <c r="T44" i="2"/>
  <c r="T46" i="2"/>
  <c r="T48" i="2"/>
  <c r="T50" i="2"/>
  <c r="H52" i="2"/>
  <c r="H54" i="2"/>
  <c r="T54" i="2"/>
  <c r="H56" i="2"/>
  <c r="H58" i="2"/>
  <c r="T58" i="2"/>
  <c r="T60" i="2"/>
  <c r="T62" i="2"/>
  <c r="T64" i="2"/>
  <c r="H66" i="2"/>
  <c r="T68" i="2"/>
  <c r="H72" i="2"/>
  <c r="H74" i="2"/>
  <c r="T74" i="2"/>
  <c r="H76" i="2"/>
  <c r="H78" i="2"/>
  <c r="H80" i="2"/>
  <c r="H82" i="2"/>
  <c r="L80" i="2"/>
  <c r="L82" i="2"/>
  <c r="P26" i="2"/>
  <c r="P29" i="2"/>
  <c r="W119" i="1"/>
  <c r="CU14" i="1" s="1"/>
  <c r="P25" i="2"/>
  <c r="U119" i="1"/>
  <c r="P24" i="2"/>
  <c r="AP77" i="1"/>
  <c r="AE148" i="1"/>
  <c r="P58" i="2"/>
  <c r="AP123" i="1"/>
  <c r="W240" i="1"/>
  <c r="CU20" i="1" s="1"/>
  <c r="P62" i="2"/>
  <c r="W300" i="1"/>
  <c r="CU23" i="1" s="1"/>
  <c r="P9" i="2"/>
  <c r="P8" i="2"/>
  <c r="P7" i="2"/>
  <c r="P6" i="2"/>
  <c r="W38" i="1"/>
  <c r="CU10" i="1" s="1"/>
  <c r="U38" i="1"/>
  <c r="P50" i="2"/>
  <c r="U220" i="1"/>
  <c r="P34" i="2"/>
  <c r="P37" i="2"/>
  <c r="P40" i="2"/>
  <c r="AP143" i="1"/>
  <c r="P74" i="2"/>
  <c r="W280" i="1"/>
  <c r="CU22" i="1" s="1"/>
  <c r="P16" i="2"/>
  <c r="AP28" i="1"/>
  <c r="P18" i="2"/>
  <c r="U58" i="1"/>
  <c r="P64" i="2"/>
  <c r="AN129" i="1"/>
  <c r="AV129" i="1" s="1"/>
  <c r="P66" i="2"/>
  <c r="P68" i="2"/>
  <c r="AV50" i="1"/>
  <c r="U99" i="1"/>
  <c r="W99" i="1"/>
  <c r="CU13" i="1" s="1"/>
  <c r="R98" i="1"/>
  <c r="U200" i="1"/>
  <c r="X191" i="1"/>
  <c r="J181" i="1"/>
  <c r="CO17" i="1" s="1"/>
  <c r="P181" i="1"/>
  <c r="CR17" i="1" s="1"/>
  <c r="W181" i="1"/>
  <c r="CU17" i="1" s="1"/>
  <c r="T10" i="2"/>
  <c r="T16" i="2"/>
  <c r="T18" i="2"/>
  <c r="T22" i="2"/>
  <c r="T24" i="2"/>
  <c r="T28" i="2"/>
  <c r="T36" i="2"/>
  <c r="T38" i="2"/>
  <c r="P39" i="2"/>
  <c r="P41" i="2"/>
  <c r="P43" i="2"/>
  <c r="P47" i="2"/>
  <c r="P55" i="2"/>
  <c r="P57" i="2"/>
  <c r="P59" i="2"/>
  <c r="P63" i="2"/>
  <c r="P67" i="2"/>
  <c r="P77" i="2"/>
  <c r="P81" i="2"/>
  <c r="L83" i="2"/>
  <c r="L4" i="2"/>
  <c r="L6" i="2"/>
  <c r="L8" i="2"/>
  <c r="L10" i="2"/>
  <c r="L12" i="2"/>
  <c r="L14" i="2"/>
  <c r="L16" i="2"/>
  <c r="L18" i="2"/>
  <c r="L20" i="2"/>
  <c r="L22" i="2"/>
  <c r="L24" i="2"/>
  <c r="L26" i="2"/>
  <c r="L28" i="2"/>
  <c r="L30" i="2"/>
  <c r="L32" i="2"/>
  <c r="L34" i="2"/>
  <c r="L36" i="2"/>
  <c r="L38" i="2"/>
  <c r="H41" i="2"/>
  <c r="H43" i="2"/>
  <c r="H45" i="2"/>
  <c r="H47" i="2"/>
  <c r="H49" i="2"/>
  <c r="H51" i="2"/>
  <c r="H53" i="2"/>
  <c r="H55" i="2"/>
  <c r="H57" i="2"/>
  <c r="H59" i="2"/>
  <c r="H61" i="2"/>
  <c r="H63" i="2"/>
  <c r="H65" i="2"/>
  <c r="H67" i="2"/>
  <c r="H69" i="2"/>
  <c r="H71" i="2"/>
  <c r="H73" i="2"/>
  <c r="H75" i="2"/>
  <c r="H77" i="2"/>
  <c r="H79" i="2"/>
  <c r="H81" i="2"/>
  <c r="T83" i="2"/>
  <c r="T4" i="2"/>
  <c r="T6" i="2"/>
  <c r="T8" i="2"/>
  <c r="T12" i="2"/>
  <c r="T14" i="2"/>
  <c r="T20" i="2"/>
  <c r="T26" i="2"/>
  <c r="T30" i="2"/>
  <c r="T32" i="2"/>
  <c r="T34" i="2"/>
  <c r="P45" i="2"/>
  <c r="P49" i="2"/>
  <c r="P51" i="2"/>
  <c r="P53" i="2"/>
  <c r="P61" i="2"/>
  <c r="P65" i="2"/>
  <c r="P69" i="2"/>
  <c r="P71" i="2"/>
  <c r="P73" i="2"/>
  <c r="P75" i="2"/>
  <c r="P79" i="2"/>
  <c r="H4" i="2"/>
  <c r="H6" i="2"/>
  <c r="H8" i="2"/>
  <c r="H10" i="2"/>
  <c r="H12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T39" i="2"/>
  <c r="T41" i="2"/>
  <c r="T43" i="2"/>
  <c r="T45" i="2"/>
  <c r="T47" i="2"/>
  <c r="T49" i="2"/>
  <c r="T51" i="2"/>
  <c r="T53" i="2"/>
  <c r="T55" i="2"/>
  <c r="T57" i="2"/>
  <c r="T59" i="2"/>
  <c r="T61" i="2"/>
  <c r="T63" i="2"/>
  <c r="T65" i="2"/>
  <c r="T67" i="2"/>
  <c r="T69" i="2"/>
  <c r="T71" i="2"/>
  <c r="T73" i="2"/>
  <c r="T75" i="2"/>
  <c r="T77" i="2"/>
  <c r="T79" i="2"/>
  <c r="T81" i="2"/>
  <c r="P83" i="2"/>
  <c r="AP9" i="1"/>
  <c r="U18" i="1"/>
  <c r="E17" i="1"/>
  <c r="CP9" i="1" s="1"/>
  <c r="AN10" i="1"/>
  <c r="AV10" i="1" s="1"/>
  <c r="W18" i="1"/>
  <c r="CU9" i="1" s="1"/>
  <c r="AE7" i="1"/>
  <c r="X7" i="1"/>
  <c r="AE8" i="1"/>
  <c r="X8" i="1"/>
  <c r="AM14" i="1"/>
  <c r="X28" i="1"/>
  <c r="AL17" i="1"/>
  <c r="Q28" i="1"/>
  <c r="AT103" i="1"/>
  <c r="AP103" i="1"/>
  <c r="Q130" i="1"/>
  <c r="X130" i="1"/>
  <c r="H139" i="1"/>
  <c r="AL85" i="1"/>
  <c r="M181" i="1"/>
  <c r="AL102" i="1"/>
  <c r="X209" i="1"/>
  <c r="AE209" i="1"/>
  <c r="AL109" i="1"/>
  <c r="Q209" i="1"/>
  <c r="H220" i="1"/>
  <c r="AB240" i="1"/>
  <c r="AO119" i="1"/>
  <c r="AW119" i="1" s="1"/>
  <c r="AN130" i="1"/>
  <c r="AV130" i="1" s="1"/>
  <c r="AE250" i="1"/>
  <c r="AL158" i="1"/>
  <c r="AT34" i="1"/>
  <c r="AX34" i="1" s="1"/>
  <c r="AP34" i="1"/>
  <c r="AB78" i="1"/>
  <c r="AO37" i="1"/>
  <c r="AW37" i="1" s="1"/>
  <c r="AM52" i="1"/>
  <c r="AO57" i="1"/>
  <c r="AW57" i="1" s="1"/>
  <c r="AB119" i="1"/>
  <c r="AP122" i="1"/>
  <c r="AT122" i="1"/>
  <c r="AX122" i="1" s="1"/>
  <c r="E130" i="1"/>
  <c r="E129" i="1"/>
  <c r="E128" i="1"/>
  <c r="AL108" i="1"/>
  <c r="AM120" i="1"/>
  <c r="AU120" i="1" s="1"/>
  <c r="AE230" i="1"/>
  <c r="AL131" i="1"/>
  <c r="Q251" i="1"/>
  <c r="X252" i="1"/>
  <c r="AL132" i="1"/>
  <c r="AE252" i="1"/>
  <c r="Q252" i="1"/>
  <c r="AL142" i="1"/>
  <c r="AB18" i="1"/>
  <c r="AO6" i="1"/>
  <c r="AW6" i="1" s="1"/>
  <c r="AX6" i="1" s="1"/>
  <c r="AE9" i="1"/>
  <c r="X9" i="1"/>
  <c r="AL11" i="1"/>
  <c r="AM26" i="1"/>
  <c r="M58" i="1"/>
  <c r="Q71" i="1"/>
  <c r="X71" i="1"/>
  <c r="AL40" i="1"/>
  <c r="Q88" i="1"/>
  <c r="X88" i="1"/>
  <c r="AM55" i="1"/>
  <c r="Q149" i="1"/>
  <c r="X149" i="1"/>
  <c r="AE149" i="1"/>
  <c r="AL78" i="1"/>
  <c r="AN78" i="1"/>
  <c r="AV78" i="1" s="1"/>
  <c r="U159" i="1"/>
  <c r="Q231" i="1"/>
  <c r="AE231" i="1"/>
  <c r="AM121" i="1"/>
  <c r="AU121" i="1" s="1"/>
  <c r="X231" i="1"/>
  <c r="AE258" i="1"/>
  <c r="AL138" i="1"/>
  <c r="Q258" i="1"/>
  <c r="X258" i="1"/>
  <c r="K49" i="1"/>
  <c r="K48" i="1"/>
  <c r="K47" i="1"/>
  <c r="AL29" i="1"/>
  <c r="AE68" i="1"/>
  <c r="H78" i="1"/>
  <c r="X68" i="1"/>
  <c r="Q68" i="1"/>
  <c r="AL37" i="1"/>
  <c r="X69" i="1"/>
  <c r="AL38" i="1"/>
  <c r="Q69" i="1"/>
  <c r="Q87" i="1"/>
  <c r="X87" i="1"/>
  <c r="AL46" i="1"/>
  <c r="AT100" i="1"/>
  <c r="AT104" i="1"/>
  <c r="AP104" i="1"/>
  <c r="AE109" i="1"/>
  <c r="AL58" i="1"/>
  <c r="X109" i="1"/>
  <c r="H119" i="1"/>
  <c r="Q109" i="1"/>
  <c r="X290" i="1"/>
  <c r="AL150" i="1"/>
  <c r="Q290" i="1"/>
  <c r="AE290" i="1"/>
  <c r="AX7" i="1"/>
  <c r="AX8" i="1"/>
  <c r="AB38" i="1"/>
  <c r="AX137" i="1"/>
  <c r="AP7" i="1"/>
  <c r="AP8" i="1"/>
  <c r="AT16" i="1"/>
  <c r="AX16" i="1" s="1"/>
  <c r="M38" i="1"/>
  <c r="H38" i="1"/>
  <c r="AB58" i="1"/>
  <c r="U78" i="1"/>
  <c r="AE87" i="1"/>
  <c r="AT130" i="1"/>
  <c r="AE130" i="1"/>
  <c r="W139" i="1"/>
  <c r="CU15" i="1" s="1"/>
  <c r="AT143" i="1"/>
  <c r="U240" i="1"/>
  <c r="X251" i="1"/>
  <c r="Q7" i="1"/>
  <c r="Q8" i="1"/>
  <c r="AX9" i="1"/>
  <c r="P18" i="1"/>
  <c r="H18" i="1"/>
  <c r="AP18" i="1"/>
  <c r="E37" i="1"/>
  <c r="CP10" i="1" s="1"/>
  <c r="AP35" i="1"/>
  <c r="AP67" i="1"/>
  <c r="AX79" i="1"/>
  <c r="AP81" i="1"/>
  <c r="AB139" i="1"/>
  <c r="AT18" i="1"/>
  <c r="X47" i="1"/>
  <c r="AL47" i="1"/>
  <c r="AE71" i="1"/>
  <c r="H99" i="1"/>
  <c r="AE74" i="1"/>
  <c r="AL43" i="1"/>
  <c r="AT119" i="1"/>
  <c r="E169" i="1"/>
  <c r="E150" i="1"/>
  <c r="E149" i="1"/>
  <c r="E148" i="1"/>
  <c r="E170" i="1"/>
  <c r="E168" i="1"/>
  <c r="Q190" i="1"/>
  <c r="X190" i="1"/>
  <c r="AL127" i="1"/>
  <c r="AM128" i="1"/>
  <c r="AE253" i="1"/>
  <c r="AE254" i="1"/>
  <c r="AL134" i="1"/>
  <c r="X254" i="1"/>
  <c r="Q291" i="1"/>
  <c r="AL151" i="1"/>
  <c r="AL154" i="1"/>
  <c r="AL157" i="1"/>
  <c r="M119" i="1"/>
  <c r="K110" i="1"/>
  <c r="K108" i="1"/>
  <c r="AE108" i="1"/>
  <c r="X108" i="1"/>
  <c r="AE110" i="1"/>
  <c r="X110" i="1"/>
  <c r="AL59" i="1"/>
  <c r="AT120" i="1"/>
  <c r="Q128" i="1"/>
  <c r="X128" i="1"/>
  <c r="Q129" i="1"/>
  <c r="X129" i="1"/>
  <c r="AE129" i="1"/>
  <c r="X168" i="1"/>
  <c r="Q168" i="1"/>
  <c r="AL87" i="1"/>
  <c r="Q169" i="1"/>
  <c r="X169" i="1"/>
  <c r="E190" i="1"/>
  <c r="E191" i="1"/>
  <c r="AL106" i="1"/>
  <c r="AM124" i="1"/>
  <c r="AU124" i="1" s="1"/>
  <c r="AX124" i="1" s="1"/>
  <c r="Q137" i="1"/>
  <c r="X137" i="1"/>
  <c r="Q148" i="1"/>
  <c r="X148" i="1"/>
  <c r="AE191" i="1"/>
  <c r="Q191" i="1"/>
  <c r="AL112" i="1"/>
  <c r="AE269" i="1"/>
  <c r="AM139" i="1"/>
  <c r="AU139" i="1" s="1"/>
  <c r="AE270" i="1"/>
  <c r="X270" i="1"/>
  <c r="AL140" i="1"/>
  <c r="Q270" i="1"/>
  <c r="AP33" i="1"/>
  <c r="AE47" i="1"/>
  <c r="X48" i="1"/>
  <c r="AE70" i="1"/>
  <c r="AP114" i="1"/>
  <c r="AT114" i="1"/>
  <c r="AP115" i="1"/>
  <c r="X117" i="1"/>
  <c r="AB159" i="1"/>
  <c r="H200" i="1"/>
  <c r="J200" i="1"/>
  <c r="X253" i="1"/>
  <c r="P260" i="1"/>
  <c r="J280" i="1"/>
  <c r="M280" i="1"/>
  <c r="U300" i="1"/>
  <c r="AE291" i="1"/>
  <c r="M18" i="1"/>
  <c r="AP12" i="1"/>
  <c r="Q27" i="1"/>
  <c r="X29" i="1"/>
  <c r="AL30" i="1"/>
  <c r="AL31" i="1"/>
  <c r="AL32" i="1"/>
  <c r="AE48" i="1"/>
  <c r="H58" i="1"/>
  <c r="X67" i="1"/>
  <c r="Q73" i="1"/>
  <c r="Q74" i="1"/>
  <c r="AP80" i="1"/>
  <c r="M99" i="1"/>
  <c r="X89" i="1"/>
  <c r="AP110" i="1"/>
  <c r="AP111" i="1"/>
  <c r="AT111" i="1"/>
  <c r="AX111" i="1" s="1"/>
  <c r="X115" i="1"/>
  <c r="AD119" i="1"/>
  <c r="CX14" i="1" s="1"/>
  <c r="U139" i="1"/>
  <c r="AO141" i="1"/>
  <c r="AW141" i="1" s="1"/>
  <c r="U181" i="1"/>
  <c r="E189" i="1"/>
  <c r="AB200" i="1"/>
  <c r="AE190" i="1"/>
  <c r="M220" i="1"/>
  <c r="H240" i="1"/>
  <c r="U260" i="1"/>
  <c r="Q254" i="1"/>
  <c r="AE257" i="1"/>
  <c r="AB260" i="1"/>
  <c r="M300" i="1"/>
  <c r="X27" i="1"/>
  <c r="AL27" i="1"/>
  <c r="AL42" i="1"/>
  <c r="Q47" i="1"/>
  <c r="AE49" i="1"/>
  <c r="J58" i="1"/>
  <c r="W58" i="1"/>
  <c r="CU11" i="1" s="1"/>
  <c r="AU59" i="1"/>
  <c r="AE72" i="1"/>
  <c r="X73" i="1"/>
  <c r="X74" i="1"/>
  <c r="X76" i="1"/>
  <c r="AL83" i="1"/>
  <c r="K87" i="1"/>
  <c r="K88" i="1"/>
  <c r="AN100" i="1"/>
  <c r="AV100" i="1" s="1"/>
  <c r="AP101" i="1"/>
  <c r="AP105" i="1"/>
  <c r="AT105" i="1"/>
  <c r="AX105" i="1" s="1"/>
  <c r="AL118" i="1"/>
  <c r="AP126" i="1"/>
  <c r="AE128" i="1"/>
  <c r="J139" i="1"/>
  <c r="M159" i="1"/>
  <c r="H159" i="1"/>
  <c r="AE168" i="1"/>
  <c r="AE169" i="1"/>
  <c r="W200" i="1"/>
  <c r="CU18" i="1" s="1"/>
  <c r="P220" i="1"/>
  <c r="AD220" i="1"/>
  <c r="CX19" i="1" s="1"/>
  <c r="AE229" i="1"/>
  <c r="AU129" i="1"/>
  <c r="X250" i="1"/>
  <c r="U280" i="1"/>
  <c r="X269" i="1"/>
  <c r="X289" i="1"/>
  <c r="AL107" i="1"/>
  <c r="E291" i="1"/>
  <c r="E249" i="1"/>
  <c r="E230" i="1"/>
  <c r="E210" i="1"/>
  <c r="E290" i="1"/>
  <c r="E251" i="1"/>
  <c r="E231" i="1"/>
  <c r="M240" i="1"/>
  <c r="AU123" i="1"/>
  <c r="Q230" i="1"/>
  <c r="X230" i="1"/>
  <c r="Q256" i="1"/>
  <c r="AL136" i="1"/>
  <c r="AB300" i="1"/>
  <c r="AO149" i="1"/>
  <c r="AW149" i="1" s="1"/>
  <c r="AL153" i="1"/>
  <c r="AM155" i="1"/>
  <c r="AU155" i="1" s="1"/>
  <c r="AT121" i="1"/>
  <c r="Q150" i="1"/>
  <c r="AE150" i="1"/>
  <c r="K199" i="1"/>
  <c r="CS18" i="1" s="1"/>
  <c r="E209" i="1"/>
  <c r="X211" i="1"/>
  <c r="E250" i="1"/>
  <c r="AE256" i="1"/>
  <c r="W260" i="1"/>
  <c r="CU21" i="1" s="1"/>
  <c r="E289" i="1"/>
  <c r="K289" i="1"/>
  <c r="K270" i="1"/>
  <c r="K251" i="1"/>
  <c r="Q249" i="1"/>
  <c r="AL129" i="1"/>
  <c r="X255" i="1"/>
  <c r="AL135" i="1"/>
  <c r="AE289" i="1"/>
  <c r="AL149" i="1"/>
  <c r="AL156" i="1"/>
  <c r="AU132" i="1"/>
  <c r="AP137" i="1"/>
  <c r="AD139" i="1"/>
  <c r="J159" i="1"/>
  <c r="W159" i="1"/>
  <c r="CU16" i="1" s="1"/>
  <c r="X189" i="1"/>
  <c r="AE189" i="1"/>
  <c r="K209" i="1"/>
  <c r="Q210" i="1"/>
  <c r="AE210" i="1"/>
  <c r="J220" i="1"/>
  <c r="W220" i="1"/>
  <c r="CU19" i="1" s="1"/>
  <c r="AE249" i="1"/>
  <c r="AE255" i="1"/>
  <c r="H280" i="1"/>
  <c r="X271" i="1"/>
  <c r="AE271" i="1"/>
  <c r="H300" i="1"/>
  <c r="AX208" i="1" l="1"/>
  <c r="AQ208" i="1" s="1"/>
  <c r="AR208" i="1" s="1"/>
  <c r="AX222" i="1"/>
  <c r="AQ222" i="1" s="1"/>
  <c r="AR222" i="1" s="1"/>
  <c r="AX217" i="1"/>
  <c r="AQ217" i="1" s="1"/>
  <c r="AR217" i="1" s="1"/>
  <c r="AX216" i="1"/>
  <c r="AQ216" i="1" s="1"/>
  <c r="AR216" i="1" s="1"/>
  <c r="AX176" i="1"/>
  <c r="AQ176" i="1" s="1"/>
  <c r="AR176" i="1" s="1"/>
  <c r="AX168" i="1"/>
  <c r="AX193" i="1"/>
  <c r="AQ193" i="1" s="1"/>
  <c r="AR193" i="1" s="1"/>
  <c r="DA23" i="1"/>
  <c r="AE434" i="1"/>
  <c r="CY30" i="1"/>
  <c r="CZ30" i="1" s="1"/>
  <c r="DI30" i="1" s="1"/>
  <c r="AE453" i="1"/>
  <c r="CY31" i="1"/>
  <c r="CZ31" i="1" s="1"/>
  <c r="DI31" i="1" s="1"/>
  <c r="AX125" i="1"/>
  <c r="AX155" i="1"/>
  <c r="AX141" i="1"/>
  <c r="AX68" i="1"/>
  <c r="AQ68" i="1" s="1"/>
  <c r="AR68" i="1" s="1"/>
  <c r="AX63" i="1"/>
  <c r="AQ63" i="1" s="1"/>
  <c r="AR63" i="1" s="1"/>
  <c r="AX209" i="1"/>
  <c r="AQ209" i="1" s="1"/>
  <c r="AR209" i="1" s="1"/>
  <c r="AX192" i="1"/>
  <c r="AQ192" i="1" s="1"/>
  <c r="AR192" i="1" s="1"/>
  <c r="AX202" i="1"/>
  <c r="AQ202" i="1" s="1"/>
  <c r="AR202" i="1" s="1"/>
  <c r="Y337" i="1"/>
  <c r="Y375" i="1"/>
  <c r="K356" i="1"/>
  <c r="R451" i="1"/>
  <c r="K451" i="1"/>
  <c r="AQ168" i="1"/>
  <c r="AR168" i="1" s="1"/>
  <c r="Y413" i="1"/>
  <c r="AX173" i="1"/>
  <c r="AQ173" i="1" s="1"/>
  <c r="AR173" i="1" s="1"/>
  <c r="AX33" i="1"/>
  <c r="Y318" i="1"/>
  <c r="AP13" i="1"/>
  <c r="Y394" i="1"/>
  <c r="E394" i="1"/>
  <c r="K375" i="1"/>
  <c r="E375" i="1"/>
  <c r="R356" i="1"/>
  <c r="E318" i="1"/>
  <c r="E451" i="1"/>
  <c r="R337" i="1"/>
  <c r="AX177" i="1"/>
  <c r="AQ177" i="1" s="1"/>
  <c r="AR177" i="1" s="1"/>
  <c r="AX184" i="1"/>
  <c r="AQ184" i="1" s="1"/>
  <c r="AR184" i="1" s="1"/>
  <c r="AX182" i="1"/>
  <c r="AQ182" i="1" s="1"/>
  <c r="AR182" i="1" s="1"/>
  <c r="AX194" i="1"/>
  <c r="AQ194" i="1" s="1"/>
  <c r="AR194" i="1" s="1"/>
  <c r="AX165" i="1"/>
  <c r="AQ165" i="1" s="1"/>
  <c r="AR165" i="1" s="1"/>
  <c r="AX189" i="1"/>
  <c r="AQ189" i="1" s="1"/>
  <c r="AR189" i="1" s="1"/>
  <c r="R432" i="1"/>
  <c r="R318" i="1"/>
  <c r="R394" i="1"/>
  <c r="E337" i="1"/>
  <c r="E413" i="1"/>
  <c r="AU25" i="1"/>
  <c r="AX25" i="1" s="1"/>
  <c r="AP25" i="1"/>
  <c r="AP24" i="1"/>
  <c r="AU24" i="1"/>
  <c r="AX24" i="1" s="1"/>
  <c r="AX167" i="1"/>
  <c r="AX200" i="1"/>
  <c r="AQ200" i="1" s="1"/>
  <c r="AR200" i="1" s="1"/>
  <c r="AX161" i="1"/>
  <c r="AQ161" i="1" s="1"/>
  <c r="AR161" i="1" s="1"/>
  <c r="Y356" i="1"/>
  <c r="K394" i="1"/>
  <c r="K318" i="1"/>
  <c r="Q320" i="1" s="1"/>
  <c r="K432" i="1"/>
  <c r="AQ64" i="1"/>
  <c r="AR64" i="1" s="1"/>
  <c r="AX159" i="1"/>
  <c r="AQ159" i="1" s="1"/>
  <c r="AR159" i="1" s="1"/>
  <c r="AQ218" i="1"/>
  <c r="AR218" i="1" s="1"/>
  <c r="AX160" i="1"/>
  <c r="AQ160" i="1" s="1"/>
  <c r="AR160" i="1" s="1"/>
  <c r="AX206" i="1"/>
  <c r="AQ206" i="1" s="1"/>
  <c r="AR206" i="1" s="1"/>
  <c r="R413" i="1"/>
  <c r="R375" i="1"/>
  <c r="E432" i="1"/>
  <c r="E356" i="1"/>
  <c r="AQ89" i="1"/>
  <c r="AR89" i="1" s="1"/>
  <c r="AQ65" i="1"/>
  <c r="AR65" i="1" s="1"/>
  <c r="AX178" i="1"/>
  <c r="AQ178" i="1" s="1"/>
  <c r="AR178" i="1" s="1"/>
  <c r="AQ210" i="1"/>
  <c r="AR210" i="1" s="1"/>
  <c r="AX201" i="1"/>
  <c r="AQ201" i="1" s="1"/>
  <c r="AR201" i="1" s="1"/>
  <c r="K337" i="1"/>
  <c r="K413" i="1"/>
  <c r="AQ88" i="1"/>
  <c r="AR88" i="1" s="1"/>
  <c r="AU76" i="1"/>
  <c r="AX76" i="1" s="1"/>
  <c r="AP76" i="1"/>
  <c r="AX214" i="1"/>
  <c r="AQ214" i="1" s="1"/>
  <c r="AR214" i="1" s="1"/>
  <c r="AT148" i="1"/>
  <c r="AX148" i="1" s="1"/>
  <c r="AP148" i="1"/>
  <c r="AX183" i="1"/>
  <c r="AQ183" i="1" s="1"/>
  <c r="AR183" i="1" s="1"/>
  <c r="AX198" i="1"/>
  <c r="AQ198" i="1" s="1"/>
  <c r="AR198" i="1" s="1"/>
  <c r="AQ66" i="1"/>
  <c r="AR66" i="1" s="1"/>
  <c r="AX169" i="1"/>
  <c r="AQ169" i="1" s="1"/>
  <c r="AR169" i="1" s="1"/>
  <c r="AX185" i="1"/>
  <c r="AQ185" i="1" s="1"/>
  <c r="AR185" i="1" s="1"/>
  <c r="AQ167" i="1"/>
  <c r="AR167" i="1" s="1"/>
  <c r="AX84" i="1"/>
  <c r="AT69" i="1"/>
  <c r="AX69" i="1" s="1"/>
  <c r="AP69" i="1"/>
  <c r="AX10" i="1"/>
  <c r="AQ82" i="1"/>
  <c r="AR82" i="1" s="1"/>
  <c r="Y259" i="1"/>
  <c r="AE261" i="1" s="1"/>
  <c r="Y118" i="1"/>
  <c r="AE120" i="1" s="1"/>
  <c r="AP121" i="1"/>
  <c r="AX139" i="1"/>
  <c r="AX126" i="1"/>
  <c r="AQ126" i="1" s="1"/>
  <c r="AR126" i="1" s="1"/>
  <c r="R37" i="1"/>
  <c r="CV10" i="1" s="1"/>
  <c r="CW10" i="1" s="1"/>
  <c r="DH10" i="1" s="1"/>
  <c r="Y299" i="1"/>
  <c r="Y98" i="1"/>
  <c r="AE100" i="1" s="1"/>
  <c r="AX80" i="1"/>
  <c r="AQ80" i="1" s="1"/>
  <c r="AR80" i="1" s="1"/>
  <c r="Y279" i="1"/>
  <c r="AE281" i="1" s="1"/>
  <c r="AX49" i="1"/>
  <c r="AQ49" i="1" s="1"/>
  <c r="AR49" i="1" s="1"/>
  <c r="Y138" i="1"/>
  <c r="CY15" i="1" s="1"/>
  <c r="AX104" i="1"/>
  <c r="AQ104" i="1" s="1"/>
  <c r="AR104" i="1" s="1"/>
  <c r="AX152" i="1"/>
  <c r="Y37" i="1"/>
  <c r="CY10" i="1" s="1"/>
  <c r="CZ10" i="1" s="1"/>
  <c r="DI10" i="1" s="1"/>
  <c r="Y17" i="1"/>
  <c r="AE19" i="1" s="1"/>
  <c r="AX50" i="1"/>
  <c r="Y180" i="1"/>
  <c r="CY17" i="1" s="1"/>
  <c r="CZ17" i="1" s="1"/>
  <c r="DI17" i="1" s="1"/>
  <c r="AP84" i="1"/>
  <c r="AQ84" i="1" s="1"/>
  <c r="AR84" i="1" s="1"/>
  <c r="AP6" i="1"/>
  <c r="AQ6" i="1" s="1"/>
  <c r="AR6" i="1" s="1"/>
  <c r="AX101" i="1"/>
  <c r="AQ101" i="1" s="1"/>
  <c r="AR101" i="1" s="1"/>
  <c r="AQ54" i="1"/>
  <c r="AR54" i="1" s="1"/>
  <c r="Y199" i="1"/>
  <c r="CY18" i="1" s="1"/>
  <c r="CZ18" i="1" s="1"/>
  <c r="DI18" i="1" s="1"/>
  <c r="Y158" i="1"/>
  <c r="CY16" i="1" s="1"/>
  <c r="Y57" i="1"/>
  <c r="CY11" i="1" s="1"/>
  <c r="CZ11" i="1" s="1"/>
  <c r="DI11" i="1" s="1"/>
  <c r="Y239" i="1"/>
  <c r="CY20" i="1" s="1"/>
  <c r="CZ20" i="1" s="1"/>
  <c r="DI20" i="1" s="1"/>
  <c r="Y219" i="1"/>
  <c r="CY19" i="1" s="1"/>
  <c r="CZ19" i="1" s="1"/>
  <c r="DI19" i="1" s="1"/>
  <c r="AQ33" i="1"/>
  <c r="AR33" i="1" s="1"/>
  <c r="AP125" i="1"/>
  <c r="AQ125" i="1" s="1"/>
  <c r="AR125" i="1" s="1"/>
  <c r="AP41" i="1"/>
  <c r="AQ41" i="1" s="1"/>
  <c r="AR41" i="1" s="1"/>
  <c r="R279" i="1"/>
  <c r="CV22" i="1" s="1"/>
  <c r="CW22" i="1" s="1"/>
  <c r="DH22" i="1" s="1"/>
  <c r="AX81" i="1"/>
  <c r="AQ81" i="1" s="1"/>
  <c r="AR81" i="1" s="1"/>
  <c r="AX53" i="1"/>
  <c r="R57" i="1"/>
  <c r="CV11" i="1" s="1"/>
  <c r="CW11" i="1" s="1"/>
  <c r="DH11" i="1" s="1"/>
  <c r="R299" i="1"/>
  <c r="AX77" i="1"/>
  <c r="AQ77" i="1" s="1"/>
  <c r="AR77" i="1" s="1"/>
  <c r="AX103" i="1"/>
  <c r="AQ103" i="1" s="1"/>
  <c r="AR103" i="1" s="1"/>
  <c r="AP124" i="1"/>
  <c r="AQ124" i="1" s="1"/>
  <c r="AR124" i="1" s="1"/>
  <c r="AQ99" i="1"/>
  <c r="AR99" i="1" s="1"/>
  <c r="R199" i="1"/>
  <c r="X201" i="1" s="1"/>
  <c r="AX133" i="1"/>
  <c r="K239" i="1"/>
  <c r="Q241" i="1" s="1"/>
  <c r="E239" i="1"/>
  <c r="J241" i="1" s="1"/>
  <c r="AQ12" i="1"/>
  <c r="AR12" i="1" s="1"/>
  <c r="AQ79" i="1"/>
  <c r="AR79" i="1" s="1"/>
  <c r="AQ35" i="1"/>
  <c r="AR35" i="1" s="1"/>
  <c r="J19" i="1"/>
  <c r="AT39" i="1"/>
  <c r="AX39" i="1" s="1"/>
  <c r="AQ39" i="1" s="1"/>
  <c r="AR39" i="1" s="1"/>
  <c r="DA17" i="1"/>
  <c r="AX28" i="1"/>
  <c r="AQ28" i="1" s="1"/>
  <c r="AR28" i="1" s="1"/>
  <c r="R118" i="1"/>
  <c r="X120" i="1" s="1"/>
  <c r="E299" i="1"/>
  <c r="CP23" i="1" s="1"/>
  <c r="AP133" i="1"/>
  <c r="E279" i="1"/>
  <c r="CP22" i="1" s="1"/>
  <c r="AP86" i="1"/>
  <c r="AQ86" i="1" s="1"/>
  <c r="AR86" i="1" s="1"/>
  <c r="CQ10" i="1"/>
  <c r="DF10" i="1" s="1"/>
  <c r="K180" i="1"/>
  <c r="CS17" i="1" s="1"/>
  <c r="CT17" i="1" s="1"/>
  <c r="DG17" i="1" s="1"/>
  <c r="AP45" i="1"/>
  <c r="AQ45" i="1" s="1"/>
  <c r="AR45" i="1" s="1"/>
  <c r="AP117" i="1"/>
  <c r="AQ117" i="1" s="1"/>
  <c r="AR117" i="1" s="1"/>
  <c r="R219" i="1"/>
  <c r="CV19" i="1" s="1"/>
  <c r="CW19" i="1" s="1"/>
  <c r="DH19" i="1" s="1"/>
  <c r="R180" i="1"/>
  <c r="CV17" i="1" s="1"/>
  <c r="CW17" i="1" s="1"/>
  <c r="DH17" i="1" s="1"/>
  <c r="R138" i="1"/>
  <c r="CV15" i="1" s="1"/>
  <c r="CW15" i="1" s="1"/>
  <c r="DH15" i="1" s="1"/>
  <c r="AX116" i="1"/>
  <c r="AX44" i="1"/>
  <c r="AP53" i="1"/>
  <c r="AX67" i="1"/>
  <c r="AQ67" i="1" s="1"/>
  <c r="AR67" i="1" s="1"/>
  <c r="R158" i="1"/>
  <c r="X160" i="1" s="1"/>
  <c r="AX57" i="1"/>
  <c r="R259" i="1"/>
  <c r="X261" i="1" s="1"/>
  <c r="CW12" i="1"/>
  <c r="DH12" i="1" s="1"/>
  <c r="DA10" i="1"/>
  <c r="AX123" i="1"/>
  <c r="AQ123" i="1" s="1"/>
  <c r="AR123" i="1" s="1"/>
  <c r="AQ115" i="1"/>
  <c r="AR115" i="1" s="1"/>
  <c r="J79" i="1"/>
  <c r="AP116" i="1"/>
  <c r="AP57" i="1"/>
  <c r="J100" i="1"/>
  <c r="R239" i="1"/>
  <c r="CV20" i="1" s="1"/>
  <c r="CW20" i="1" s="1"/>
  <c r="DH20" i="1" s="1"/>
  <c r="K138" i="1"/>
  <c r="CS15" i="1" s="1"/>
  <c r="CT15" i="1" s="1"/>
  <c r="DG15" i="1" s="1"/>
  <c r="E118" i="1"/>
  <c r="J120" i="1" s="1"/>
  <c r="CZ12" i="1"/>
  <c r="DI12" i="1" s="1"/>
  <c r="AP44" i="1"/>
  <c r="K299" i="1"/>
  <c r="AX121" i="1"/>
  <c r="AX114" i="1"/>
  <c r="AQ114" i="1" s="1"/>
  <c r="AR114" i="1" s="1"/>
  <c r="AQ13" i="1"/>
  <c r="AR13" i="1" s="1"/>
  <c r="AP152" i="1"/>
  <c r="AX130" i="1"/>
  <c r="DB12" i="1"/>
  <c r="AQ16" i="1"/>
  <c r="AR16" i="1" s="1"/>
  <c r="K158" i="1"/>
  <c r="Q160" i="1" s="1"/>
  <c r="AP50" i="1"/>
  <c r="X79" i="1"/>
  <c r="E57" i="1"/>
  <c r="CP11" i="1" s="1"/>
  <c r="R17" i="1"/>
  <c r="CV9" i="1" s="1"/>
  <c r="CW9" i="1" s="1"/>
  <c r="DH9" i="1" s="1"/>
  <c r="AT36" i="1"/>
  <c r="AX36" i="1" s="1"/>
  <c r="AP36" i="1"/>
  <c r="K279" i="1"/>
  <c r="CS22" i="1" s="1"/>
  <c r="AQ105" i="1"/>
  <c r="AR105" i="1" s="1"/>
  <c r="AP139" i="1"/>
  <c r="AX120" i="1"/>
  <c r="AX119" i="1"/>
  <c r="AX18" i="1"/>
  <c r="AQ18" i="1" s="1"/>
  <c r="AR18" i="1" s="1"/>
  <c r="AP56" i="1"/>
  <c r="AT56" i="1"/>
  <c r="AX56" i="1" s="1"/>
  <c r="AT51" i="1"/>
  <c r="AX51" i="1" s="1"/>
  <c r="AP51" i="1"/>
  <c r="AP120" i="1"/>
  <c r="K37" i="1"/>
  <c r="CS10" i="1" s="1"/>
  <c r="CT10" i="1" s="1"/>
  <c r="DG10" i="1" s="1"/>
  <c r="AP15" i="1"/>
  <c r="AQ15" i="1" s="1"/>
  <c r="AR15" i="1" s="1"/>
  <c r="Q79" i="1"/>
  <c r="AX113" i="1"/>
  <c r="AP113" i="1"/>
  <c r="CX16" i="1"/>
  <c r="K259" i="1"/>
  <c r="CS21" i="1" s="1"/>
  <c r="E219" i="1"/>
  <c r="CP19" i="1" s="1"/>
  <c r="K98" i="1"/>
  <c r="CS13" i="1" s="1"/>
  <c r="CT13" i="1" s="1"/>
  <c r="DG13" i="1" s="1"/>
  <c r="AE79" i="1"/>
  <c r="AP48" i="1"/>
  <c r="AQ48" i="1" s="1"/>
  <c r="AR48" i="1" s="1"/>
  <c r="AX143" i="1"/>
  <c r="AQ143" i="1" s="1"/>
  <c r="AR143" i="1" s="1"/>
  <c r="AQ122" i="1"/>
  <c r="AR122" i="1" s="1"/>
  <c r="AP130" i="1"/>
  <c r="X100" i="1"/>
  <c r="CV13" i="1"/>
  <c r="CW13" i="1" s="1"/>
  <c r="DH13" i="1" s="1"/>
  <c r="AQ9" i="1"/>
  <c r="AR9" i="1" s="1"/>
  <c r="AQ8" i="1"/>
  <c r="AR8" i="1" s="1"/>
  <c r="AP10" i="1"/>
  <c r="CX15" i="1"/>
  <c r="AP107" i="1"/>
  <c r="AT107" i="1"/>
  <c r="AX107" i="1" s="1"/>
  <c r="DA12" i="1"/>
  <c r="CQ12" i="1"/>
  <c r="AP30" i="1"/>
  <c r="AT30" i="1"/>
  <c r="AX30" i="1" s="1"/>
  <c r="CO22" i="1"/>
  <c r="AP157" i="1"/>
  <c r="AT157" i="1"/>
  <c r="AX157" i="1" s="1"/>
  <c r="AT78" i="1"/>
  <c r="AX78" i="1" s="1"/>
  <c r="AP78" i="1"/>
  <c r="AU55" i="1"/>
  <c r="AX55" i="1" s="1"/>
  <c r="AP55" i="1"/>
  <c r="AT40" i="1"/>
  <c r="AX40" i="1" s="1"/>
  <c r="AP40" i="1"/>
  <c r="AP132" i="1"/>
  <c r="AT132" i="1"/>
  <c r="AX132" i="1" s="1"/>
  <c r="AP158" i="1"/>
  <c r="AT158" i="1"/>
  <c r="AX158" i="1" s="1"/>
  <c r="AP109" i="1"/>
  <c r="AT109" i="1"/>
  <c r="AX109" i="1" s="1"/>
  <c r="AT102" i="1"/>
  <c r="AX102" i="1" s="1"/>
  <c r="AP102" i="1"/>
  <c r="AU14" i="1"/>
  <c r="AX14" i="1" s="1"/>
  <c r="AP14" i="1"/>
  <c r="CO16" i="1"/>
  <c r="AP149" i="1"/>
  <c r="AT149" i="1"/>
  <c r="AX149" i="1" s="1"/>
  <c r="AP129" i="1"/>
  <c r="AT129" i="1"/>
  <c r="AX129" i="1" s="1"/>
  <c r="AT83" i="1"/>
  <c r="AX83" i="1" s="1"/>
  <c r="AP83" i="1"/>
  <c r="AP31" i="1"/>
  <c r="AT31" i="1"/>
  <c r="AX31" i="1" s="1"/>
  <c r="AP112" i="1"/>
  <c r="AT112" i="1"/>
  <c r="AX112" i="1" s="1"/>
  <c r="AP87" i="1"/>
  <c r="AT87" i="1"/>
  <c r="AX87" i="1" s="1"/>
  <c r="AP151" i="1"/>
  <c r="AT151" i="1"/>
  <c r="AX151" i="1" s="1"/>
  <c r="AT127" i="1"/>
  <c r="AX127" i="1" s="1"/>
  <c r="AP127" i="1"/>
  <c r="CQ9" i="1"/>
  <c r="AT46" i="1"/>
  <c r="AX46" i="1" s="1"/>
  <c r="AP46" i="1"/>
  <c r="AP38" i="1"/>
  <c r="AT38" i="1"/>
  <c r="AX38" i="1" s="1"/>
  <c r="AP11" i="1"/>
  <c r="AT11" i="1"/>
  <c r="AX11" i="1" s="1"/>
  <c r="AP142" i="1"/>
  <c r="AT142" i="1"/>
  <c r="AX142" i="1" s="1"/>
  <c r="AP131" i="1"/>
  <c r="AT131" i="1"/>
  <c r="AX131" i="1" s="1"/>
  <c r="AT108" i="1"/>
  <c r="AX108" i="1" s="1"/>
  <c r="AP108" i="1"/>
  <c r="AP17" i="1"/>
  <c r="AT17" i="1"/>
  <c r="AX17" i="1" s="1"/>
  <c r="CO19" i="1"/>
  <c r="CO15" i="1"/>
  <c r="AT118" i="1"/>
  <c r="AX118" i="1" s="1"/>
  <c r="AP118" i="1"/>
  <c r="CO11" i="1"/>
  <c r="AP27" i="1"/>
  <c r="AT27" i="1"/>
  <c r="AX27" i="1" s="1"/>
  <c r="AP32" i="1"/>
  <c r="AT32" i="1"/>
  <c r="AX32" i="1" s="1"/>
  <c r="AT140" i="1"/>
  <c r="AX140" i="1" s="1"/>
  <c r="AP140" i="1"/>
  <c r="AU128" i="1"/>
  <c r="AX128" i="1" s="1"/>
  <c r="AP128" i="1"/>
  <c r="AP43" i="1"/>
  <c r="AT43" i="1"/>
  <c r="AX43" i="1" s="1"/>
  <c r="CR9" i="1"/>
  <c r="AP150" i="1"/>
  <c r="AT150" i="1"/>
  <c r="AX150" i="1" s="1"/>
  <c r="AP29" i="1"/>
  <c r="AT29" i="1"/>
  <c r="AX29" i="1" s="1"/>
  <c r="AP138" i="1"/>
  <c r="AT138" i="1"/>
  <c r="AX138" i="1" s="1"/>
  <c r="AU26" i="1"/>
  <c r="AX26" i="1" s="1"/>
  <c r="AP26" i="1"/>
  <c r="AU52" i="1"/>
  <c r="AX52" i="1" s="1"/>
  <c r="AP52" i="1"/>
  <c r="AP85" i="1"/>
  <c r="AT85" i="1"/>
  <c r="AX85" i="1" s="1"/>
  <c r="DA13" i="1"/>
  <c r="CQ13" i="1"/>
  <c r="AP156" i="1"/>
  <c r="AT156" i="1"/>
  <c r="AX156" i="1" s="1"/>
  <c r="AP135" i="1"/>
  <c r="AT135" i="1"/>
  <c r="AX135" i="1" s="1"/>
  <c r="AP153" i="1"/>
  <c r="AT153" i="1"/>
  <c r="AX153" i="1" s="1"/>
  <c r="AP136" i="1"/>
  <c r="AT136" i="1"/>
  <c r="AX136" i="1" s="1"/>
  <c r="CR19" i="1"/>
  <c r="AT42" i="1"/>
  <c r="AX42" i="1" s="1"/>
  <c r="AP42" i="1"/>
  <c r="CR21" i="1"/>
  <c r="CO18" i="1"/>
  <c r="AP106" i="1"/>
  <c r="AT106" i="1"/>
  <c r="AX106" i="1" s="1"/>
  <c r="AP59" i="1"/>
  <c r="AT59" i="1"/>
  <c r="AX59" i="1" s="1"/>
  <c r="AP154" i="1"/>
  <c r="AT154" i="1"/>
  <c r="AX154" i="1" s="1"/>
  <c r="AP134" i="1"/>
  <c r="AT134" i="1"/>
  <c r="AX134" i="1" s="1"/>
  <c r="AT47" i="1"/>
  <c r="AX47" i="1" s="1"/>
  <c r="AP47" i="1"/>
  <c r="X39" i="1"/>
  <c r="AT58" i="1"/>
  <c r="AX58" i="1" s="1"/>
  <c r="AP58" i="1"/>
  <c r="AP37" i="1"/>
  <c r="AT37" i="1"/>
  <c r="AX37" i="1" s="1"/>
  <c r="DA20" i="1"/>
  <c r="CT18" i="1"/>
  <c r="DG18" i="1" s="1"/>
  <c r="E180" i="1"/>
  <c r="E199" i="1"/>
  <c r="CP18" i="1" s="1"/>
  <c r="AQ110" i="1"/>
  <c r="AR110" i="1" s="1"/>
  <c r="K118" i="1"/>
  <c r="AP155" i="1"/>
  <c r="AX100" i="1"/>
  <c r="K57" i="1"/>
  <c r="E138" i="1"/>
  <c r="CP15" i="1" s="1"/>
  <c r="AQ34" i="1"/>
  <c r="AR34" i="1" s="1"/>
  <c r="K17" i="1"/>
  <c r="CS9" i="1" s="1"/>
  <c r="K219" i="1"/>
  <c r="CS19" i="1" s="1"/>
  <c r="AQ137" i="1"/>
  <c r="AR137" i="1" s="1"/>
  <c r="E259" i="1"/>
  <c r="AP141" i="1"/>
  <c r="AQ141" i="1" s="1"/>
  <c r="AR141" i="1" s="1"/>
  <c r="AQ111" i="1"/>
  <c r="AR111" i="1" s="1"/>
  <c r="J39" i="1"/>
  <c r="E158" i="1"/>
  <c r="CP16" i="1" s="1"/>
  <c r="AP119" i="1"/>
  <c r="DA14" i="1"/>
  <c r="AQ7" i="1"/>
  <c r="AR7" i="1" s="1"/>
  <c r="AP100" i="1"/>
  <c r="CT12" i="1"/>
  <c r="DG12" i="1" s="1"/>
  <c r="Q201" i="1"/>
  <c r="AQ155" i="1" l="1"/>
  <c r="AR155" i="1" s="1"/>
  <c r="X281" i="1"/>
  <c r="AE221" i="1"/>
  <c r="AE140" i="1"/>
  <c r="CY14" i="1"/>
  <c r="CZ14" i="1" s="1"/>
  <c r="DI14" i="1" s="1"/>
  <c r="Q415" i="1"/>
  <c r="CS29" i="1"/>
  <c r="CT29" i="1" s="1"/>
  <c r="DG29" i="1" s="1"/>
  <c r="J358" i="1"/>
  <c r="CP26" i="1"/>
  <c r="X377" i="1"/>
  <c r="CV27" i="1"/>
  <c r="CW27" i="1" s="1"/>
  <c r="DH27" i="1" s="1"/>
  <c r="Q434" i="1"/>
  <c r="CS30" i="1"/>
  <c r="CT30" i="1" s="1"/>
  <c r="DG30" i="1" s="1"/>
  <c r="Q396" i="1"/>
  <c r="CS28" i="1"/>
  <c r="CT28" i="1" s="1"/>
  <c r="DG28" i="1" s="1"/>
  <c r="J339" i="1"/>
  <c r="CP25" i="1"/>
  <c r="X320" i="1"/>
  <c r="CV24" i="1"/>
  <c r="CW24" i="1" s="1"/>
  <c r="DH24" i="1" s="1"/>
  <c r="J453" i="1"/>
  <c r="CP31" i="1"/>
  <c r="X358" i="1"/>
  <c r="CV26" i="1"/>
  <c r="CW26" i="1" s="1"/>
  <c r="DH26" i="1" s="1"/>
  <c r="Q377" i="1"/>
  <c r="CS27" i="1"/>
  <c r="CT27" i="1" s="1"/>
  <c r="DG27" i="1" s="1"/>
  <c r="AE396" i="1"/>
  <c r="CY28" i="1"/>
  <c r="CZ28" i="1" s="1"/>
  <c r="DI28" i="1" s="1"/>
  <c r="AE320" i="1"/>
  <c r="CY24" i="1"/>
  <c r="CZ24" i="1" s="1"/>
  <c r="DI24" i="1" s="1"/>
  <c r="X453" i="1"/>
  <c r="CV31" i="1"/>
  <c r="CW31" i="1" s="1"/>
  <c r="DH31" i="1" s="1"/>
  <c r="AE377" i="1"/>
  <c r="CY27" i="1"/>
  <c r="CZ27" i="1" s="1"/>
  <c r="DI27" i="1" s="1"/>
  <c r="CQ23" i="1"/>
  <c r="DF23" i="1" s="1"/>
  <c r="CS23" i="1"/>
  <c r="CT23" i="1" s="1"/>
  <c r="DG23" i="1" s="1"/>
  <c r="CT24" i="1"/>
  <c r="DG24" i="1" s="1"/>
  <c r="X301" i="1"/>
  <c r="CV23" i="1"/>
  <c r="CW23" i="1" s="1"/>
  <c r="DH23" i="1" s="1"/>
  <c r="AE301" i="1"/>
  <c r="CY23" i="1"/>
  <c r="CZ23" i="1" s="1"/>
  <c r="DI23" i="1" s="1"/>
  <c r="Q339" i="1"/>
  <c r="CS25" i="1"/>
  <c r="CT25" i="1" s="1"/>
  <c r="DG25" i="1" s="1"/>
  <c r="J434" i="1"/>
  <c r="CP30" i="1"/>
  <c r="X415" i="1"/>
  <c r="CV29" i="1"/>
  <c r="CW29" i="1" s="1"/>
  <c r="DH29" i="1" s="1"/>
  <c r="AE358" i="1"/>
  <c r="CY26" i="1"/>
  <c r="CZ26" i="1" s="1"/>
  <c r="DI26" i="1" s="1"/>
  <c r="J415" i="1"/>
  <c r="CP29" i="1"/>
  <c r="X396" i="1"/>
  <c r="CV28" i="1"/>
  <c r="CW28" i="1" s="1"/>
  <c r="DH28" i="1" s="1"/>
  <c r="X434" i="1"/>
  <c r="CV30" i="1"/>
  <c r="CW30" i="1" s="1"/>
  <c r="DH30" i="1" s="1"/>
  <c r="X339" i="1"/>
  <c r="CV25" i="1"/>
  <c r="CW25" i="1" s="1"/>
  <c r="DH25" i="1" s="1"/>
  <c r="J320" i="1"/>
  <c r="CP24" i="1"/>
  <c r="J377" i="1"/>
  <c r="CP27" i="1"/>
  <c r="J396" i="1"/>
  <c r="CP28" i="1"/>
  <c r="AE415" i="1"/>
  <c r="CY29" i="1"/>
  <c r="CZ29" i="1" s="1"/>
  <c r="DI29" i="1" s="1"/>
  <c r="Q453" i="1"/>
  <c r="X454" i="1" s="1"/>
  <c r="CS31" i="1"/>
  <c r="CT31" i="1" s="1"/>
  <c r="DG31" i="1" s="1"/>
  <c r="Q358" i="1"/>
  <c r="CS26" i="1"/>
  <c r="CT26" i="1" s="1"/>
  <c r="DG26" i="1" s="1"/>
  <c r="AE339" i="1"/>
  <c r="CY25" i="1"/>
  <c r="CZ25" i="1" s="1"/>
  <c r="DI25" i="1" s="1"/>
  <c r="AQ24" i="1"/>
  <c r="AR24" i="1" s="1"/>
  <c r="AQ25" i="1"/>
  <c r="AR25" i="1" s="1"/>
  <c r="AE201" i="1"/>
  <c r="AE39" i="1"/>
  <c r="CY21" i="1"/>
  <c r="CZ21" i="1" s="1"/>
  <c r="DI21" i="1" s="1"/>
  <c r="AQ148" i="1"/>
  <c r="AR148" i="1" s="1"/>
  <c r="Q321" i="1"/>
  <c r="AQ69" i="1"/>
  <c r="AR69" i="1" s="1"/>
  <c r="AQ76" i="1"/>
  <c r="AR76" i="1" s="1"/>
  <c r="CZ15" i="1"/>
  <c r="DI15" i="1" s="1"/>
  <c r="AQ139" i="1"/>
  <c r="AR139" i="1" s="1"/>
  <c r="CY22" i="1"/>
  <c r="CZ22" i="1" s="1"/>
  <c r="DI22" i="1" s="1"/>
  <c r="AQ10" i="1"/>
  <c r="AR10" i="1" s="1"/>
  <c r="AQ121" i="1"/>
  <c r="AR121" i="1" s="1"/>
  <c r="AQ152" i="1"/>
  <c r="AR152" i="1" s="1"/>
  <c r="CY13" i="1"/>
  <c r="CZ13" i="1" s="1"/>
  <c r="DI13" i="1" s="1"/>
  <c r="J281" i="1"/>
  <c r="CP20" i="1"/>
  <c r="CQ20" i="1" s="1"/>
  <c r="DF20" i="1" s="1"/>
  <c r="CV16" i="1"/>
  <c r="CW16" i="1" s="1"/>
  <c r="DH16" i="1" s="1"/>
  <c r="X80" i="1"/>
  <c r="CT21" i="1"/>
  <c r="DG21" i="1" s="1"/>
  <c r="Q182" i="1"/>
  <c r="CZ16" i="1"/>
  <c r="DI16" i="1" s="1"/>
  <c r="AQ36" i="1"/>
  <c r="AR36" i="1" s="1"/>
  <c r="AQ50" i="1"/>
  <c r="AR50" i="1" s="1"/>
  <c r="Q301" i="1"/>
  <c r="AE160" i="1"/>
  <c r="AE182" i="1"/>
  <c r="AQ53" i="1"/>
  <c r="AR53" i="1" s="1"/>
  <c r="CY9" i="1"/>
  <c r="CZ9" i="1" s="1"/>
  <c r="DI9" i="1" s="1"/>
  <c r="X19" i="1"/>
  <c r="AE241" i="1"/>
  <c r="AE80" i="1"/>
  <c r="X59" i="1"/>
  <c r="AE59" i="1"/>
  <c r="AQ109" i="1"/>
  <c r="AR109" i="1" s="1"/>
  <c r="AQ132" i="1"/>
  <c r="AR132" i="1" s="1"/>
  <c r="AQ116" i="1"/>
  <c r="AR116" i="1" s="1"/>
  <c r="X241" i="1"/>
  <c r="X242" i="1" s="1"/>
  <c r="AQ130" i="1"/>
  <c r="AR130" i="1" s="1"/>
  <c r="CV18" i="1"/>
  <c r="CW18" i="1" s="1"/>
  <c r="DH18" i="1" s="1"/>
  <c r="Q80" i="1"/>
  <c r="AQ120" i="1"/>
  <c r="AR120" i="1" s="1"/>
  <c r="CS20" i="1"/>
  <c r="CT20" i="1" s="1"/>
  <c r="DG20" i="1" s="1"/>
  <c r="J301" i="1"/>
  <c r="DA21" i="1"/>
  <c r="X140" i="1"/>
  <c r="Q140" i="1"/>
  <c r="AQ133" i="1"/>
  <c r="AR133" i="1" s="1"/>
  <c r="AQ151" i="1"/>
  <c r="AR151" i="1" s="1"/>
  <c r="AQ27" i="1"/>
  <c r="AR27" i="1" s="1"/>
  <c r="CS16" i="1"/>
  <c r="CT16" i="1" s="1"/>
  <c r="DG16" i="1" s="1"/>
  <c r="J59" i="1"/>
  <c r="X221" i="1"/>
  <c r="AQ57" i="1"/>
  <c r="AR57" i="1" s="1"/>
  <c r="CV14" i="1"/>
  <c r="CW14" i="1" s="1"/>
  <c r="DH14" i="1" s="1"/>
  <c r="CV21" i="1"/>
  <c r="CW21" i="1" s="1"/>
  <c r="DH21" i="1" s="1"/>
  <c r="AQ44" i="1"/>
  <c r="AR44" i="1" s="1"/>
  <c r="Q281" i="1"/>
  <c r="X182" i="1"/>
  <c r="AQ47" i="1"/>
  <c r="AR47" i="1" s="1"/>
  <c r="Q100" i="1"/>
  <c r="Q101" i="1" s="1"/>
  <c r="Q261" i="1"/>
  <c r="AQ142" i="1"/>
  <c r="AR142" i="1" s="1"/>
  <c r="AQ38" i="1"/>
  <c r="AR38" i="1" s="1"/>
  <c r="AQ158" i="1"/>
  <c r="AR158" i="1" s="1"/>
  <c r="AQ113" i="1"/>
  <c r="AR113" i="1" s="1"/>
  <c r="CP14" i="1"/>
  <c r="CQ14" i="1" s="1"/>
  <c r="DF14" i="1" s="1"/>
  <c r="J221" i="1"/>
  <c r="AQ100" i="1"/>
  <c r="AR100" i="1" s="1"/>
  <c r="DB19" i="1"/>
  <c r="Q39" i="1"/>
  <c r="Q40" i="1" s="1"/>
  <c r="AQ134" i="1"/>
  <c r="AR134" i="1" s="1"/>
  <c r="AQ42" i="1"/>
  <c r="AR42" i="1" s="1"/>
  <c r="AQ107" i="1"/>
  <c r="AR107" i="1" s="1"/>
  <c r="AQ51" i="1"/>
  <c r="AR51" i="1" s="1"/>
  <c r="AQ119" i="1"/>
  <c r="AR119" i="1" s="1"/>
  <c r="AQ37" i="1"/>
  <c r="AR37" i="1" s="1"/>
  <c r="AQ156" i="1"/>
  <c r="AR156" i="1" s="1"/>
  <c r="AQ85" i="1"/>
  <c r="AR85" i="1" s="1"/>
  <c r="AQ29" i="1"/>
  <c r="AR29" i="1" s="1"/>
  <c r="AQ129" i="1"/>
  <c r="AR129" i="1" s="1"/>
  <c r="AQ157" i="1"/>
  <c r="AR157" i="1" s="1"/>
  <c r="AQ56" i="1"/>
  <c r="AR56" i="1" s="1"/>
  <c r="AQ59" i="1"/>
  <c r="AR59" i="1" s="1"/>
  <c r="AQ127" i="1"/>
  <c r="AR127" i="1" s="1"/>
  <c r="AQ153" i="1"/>
  <c r="AR153" i="1" s="1"/>
  <c r="AQ149" i="1"/>
  <c r="AR149" i="1" s="1"/>
  <c r="AQ32" i="1"/>
  <c r="AR32" i="1" s="1"/>
  <c r="AQ31" i="1"/>
  <c r="AR31" i="1" s="1"/>
  <c r="AQ30" i="1"/>
  <c r="AR30" i="1" s="1"/>
  <c r="AQ131" i="1"/>
  <c r="AR131" i="1" s="1"/>
  <c r="AQ52" i="1"/>
  <c r="AR52" i="1" s="1"/>
  <c r="AQ11" i="1"/>
  <c r="AR11" i="1" s="1"/>
  <c r="CT9" i="1"/>
  <c r="DG9" i="1" s="1"/>
  <c r="DB15" i="1"/>
  <c r="CS11" i="1"/>
  <c r="Q59" i="1"/>
  <c r="CP17" i="1"/>
  <c r="J182" i="1"/>
  <c r="DF13" i="1"/>
  <c r="CQ11" i="1"/>
  <c r="DA11" i="1"/>
  <c r="DA15" i="1"/>
  <c r="CQ15" i="1"/>
  <c r="DF9" i="1"/>
  <c r="CP21" i="1"/>
  <c r="J261" i="1"/>
  <c r="CS14" i="1"/>
  <c r="Q120" i="1"/>
  <c r="DA18" i="1"/>
  <c r="CQ18" i="1"/>
  <c r="DA22" i="1"/>
  <c r="CQ22" i="1"/>
  <c r="DA16" i="1"/>
  <c r="CQ16" i="1"/>
  <c r="Q242" i="1"/>
  <c r="DA19" i="1"/>
  <c r="CQ19" i="1"/>
  <c r="DF12" i="1"/>
  <c r="DJ12" i="1" s="1"/>
  <c r="DE12" i="1" s="1"/>
  <c r="DC12" i="1"/>
  <c r="DC10" i="1"/>
  <c r="AQ58" i="1"/>
  <c r="AR58" i="1" s="1"/>
  <c r="Q221" i="1"/>
  <c r="AQ108" i="1"/>
  <c r="AR108" i="1" s="1"/>
  <c r="DJ10" i="1"/>
  <c r="DE10" i="1" s="1"/>
  <c r="DA9" i="1"/>
  <c r="AQ83" i="1"/>
  <c r="AR83" i="1" s="1"/>
  <c r="AQ55" i="1"/>
  <c r="AR55" i="1" s="1"/>
  <c r="CT22" i="1"/>
  <c r="DG22" i="1" s="1"/>
  <c r="J201" i="1"/>
  <c r="CT19" i="1"/>
  <c r="DG19" i="1" s="1"/>
  <c r="AQ26" i="1"/>
  <c r="AR26" i="1" s="1"/>
  <c r="AQ128" i="1"/>
  <c r="AR128" i="1" s="1"/>
  <c r="AQ140" i="1"/>
  <c r="AR140" i="1" s="1"/>
  <c r="AQ118" i="1"/>
  <c r="AR118" i="1" s="1"/>
  <c r="DB10" i="1"/>
  <c r="AQ154" i="1"/>
  <c r="AR154" i="1" s="1"/>
  <c r="AQ106" i="1"/>
  <c r="AR106" i="1" s="1"/>
  <c r="AQ136" i="1"/>
  <c r="AR136" i="1" s="1"/>
  <c r="AQ135" i="1"/>
  <c r="AR135" i="1" s="1"/>
  <c r="AQ138" i="1"/>
  <c r="AR138" i="1" s="1"/>
  <c r="AQ150" i="1"/>
  <c r="AR150" i="1" s="1"/>
  <c r="Q19" i="1"/>
  <c r="AQ43" i="1"/>
  <c r="AR43" i="1" s="1"/>
  <c r="J140" i="1"/>
  <c r="AQ17" i="1"/>
  <c r="AR17" i="1" s="1"/>
  <c r="AQ46" i="1"/>
  <c r="AR46" i="1" s="1"/>
  <c r="AQ87" i="1"/>
  <c r="AR87" i="1" s="1"/>
  <c r="AQ112" i="1"/>
  <c r="AR112" i="1" s="1"/>
  <c r="J160" i="1"/>
  <c r="AQ14" i="1"/>
  <c r="AR14" i="1" s="1"/>
  <c r="AQ102" i="1"/>
  <c r="AR102" i="1" s="1"/>
  <c r="AQ40" i="1"/>
  <c r="AR40" i="1" s="1"/>
  <c r="AQ78" i="1"/>
  <c r="AR78" i="1" s="1"/>
  <c r="Q416" i="1" l="1"/>
  <c r="Q340" i="1"/>
  <c r="Q435" i="1"/>
  <c r="AE435" i="1"/>
  <c r="X435" i="1"/>
  <c r="X416" i="1"/>
  <c r="AE416" i="1"/>
  <c r="Q397" i="1"/>
  <c r="AE397" i="1"/>
  <c r="X397" i="1"/>
  <c r="Q378" i="1"/>
  <c r="AE378" i="1"/>
  <c r="X378" i="1"/>
  <c r="X359" i="1"/>
  <c r="Q359" i="1"/>
  <c r="AE359" i="1"/>
  <c r="AE340" i="1"/>
  <c r="X340" i="1"/>
  <c r="AE321" i="1"/>
  <c r="X321" i="1"/>
  <c r="X282" i="1"/>
  <c r="DB22" i="1"/>
  <c r="DB30" i="1"/>
  <c r="CQ30" i="1"/>
  <c r="DF30" i="1" s="1"/>
  <c r="DJ23" i="1"/>
  <c r="DE23" i="1" s="1"/>
  <c r="DC23" i="1"/>
  <c r="AE454" i="1"/>
  <c r="Q454" i="1"/>
  <c r="DB28" i="1"/>
  <c r="CQ28" i="1"/>
  <c r="DF28" i="1" s="1"/>
  <c r="DB27" i="1"/>
  <c r="CQ27" i="1"/>
  <c r="DF27" i="1" s="1"/>
  <c r="DB24" i="1"/>
  <c r="CQ24" i="1"/>
  <c r="DF24" i="1" s="1"/>
  <c r="DB29" i="1"/>
  <c r="CQ29" i="1"/>
  <c r="DF29" i="1" s="1"/>
  <c r="DB31" i="1"/>
  <c r="CQ31" i="1"/>
  <c r="DF31" i="1" s="1"/>
  <c r="DB25" i="1"/>
  <c r="CQ25" i="1"/>
  <c r="DF25" i="1" s="1"/>
  <c r="DB26" i="1"/>
  <c r="CQ26" i="1"/>
  <c r="DF26" i="1" s="1"/>
  <c r="DB23" i="1"/>
  <c r="DC20" i="1"/>
  <c r="DB20" i="1"/>
  <c r="Q302" i="1"/>
  <c r="DJ13" i="1"/>
  <c r="DE13" i="1" s="1"/>
  <c r="DC13" i="1"/>
  <c r="DB13" i="1"/>
  <c r="DB18" i="1"/>
  <c r="AE302" i="1"/>
  <c r="X302" i="1"/>
  <c r="Q282" i="1"/>
  <c r="DB9" i="1"/>
  <c r="AE282" i="1"/>
  <c r="AE242" i="1"/>
  <c r="DJ20" i="1"/>
  <c r="DE20" i="1" s="1"/>
  <c r="X40" i="1"/>
  <c r="AE40" i="1"/>
  <c r="X101" i="1"/>
  <c r="DB16" i="1"/>
  <c r="X60" i="1"/>
  <c r="AE101" i="1"/>
  <c r="DD12" i="1"/>
  <c r="AE60" i="1"/>
  <c r="AE222" i="1"/>
  <c r="Q222" i="1"/>
  <c r="DJ9" i="1"/>
  <c r="DE9" i="1" s="1"/>
  <c r="DC9" i="1"/>
  <c r="DF18" i="1"/>
  <c r="DJ18" i="1" s="1"/>
  <c r="DE18" i="1" s="1"/>
  <c r="DC18" i="1"/>
  <c r="Q121" i="1"/>
  <c r="AE121" i="1"/>
  <c r="X121" i="1"/>
  <c r="DB11" i="1"/>
  <c r="CT11" i="1"/>
  <c r="DG11" i="1" s="1"/>
  <c r="X20" i="1"/>
  <c r="Q20" i="1"/>
  <c r="AE20" i="1"/>
  <c r="X202" i="1"/>
  <c r="AE202" i="1"/>
  <c r="Q202" i="1"/>
  <c r="DB21" i="1"/>
  <c r="CQ21" i="1"/>
  <c r="DC15" i="1"/>
  <c r="DF15" i="1"/>
  <c r="DJ15" i="1" s="1"/>
  <c r="DE15" i="1" s="1"/>
  <c r="X161" i="1"/>
  <c r="Q161" i="1"/>
  <c r="AE161" i="1"/>
  <c r="DC19" i="1"/>
  <c r="DF19" i="1"/>
  <c r="DJ19" i="1" s="1"/>
  <c r="DE19" i="1" s="1"/>
  <c r="DF16" i="1"/>
  <c r="DJ16" i="1" s="1"/>
  <c r="DE16" i="1" s="1"/>
  <c r="DC16" i="1"/>
  <c r="DF22" i="1"/>
  <c r="DJ22" i="1" s="1"/>
  <c r="DE22" i="1" s="1"/>
  <c r="DC22" i="1"/>
  <c r="Q262" i="1"/>
  <c r="X262" i="1"/>
  <c r="AE262" i="1"/>
  <c r="DF11" i="1"/>
  <c r="DB17" i="1"/>
  <c r="CQ17" i="1"/>
  <c r="X141" i="1"/>
  <c r="AE141" i="1"/>
  <c r="Q141" i="1"/>
  <c r="DB14" i="1"/>
  <c r="CT14" i="1"/>
  <c r="X183" i="1"/>
  <c r="Q183" i="1"/>
  <c r="AE183" i="1"/>
  <c r="Q60" i="1"/>
  <c r="X222" i="1"/>
  <c r="DD10" i="1"/>
  <c r="DJ26" i="1" l="1"/>
  <c r="DE26" i="1" s="1"/>
  <c r="DC26" i="1"/>
  <c r="DJ25" i="1"/>
  <c r="DE25" i="1" s="1"/>
  <c r="DC25" i="1"/>
  <c r="DJ31" i="1"/>
  <c r="DE31" i="1" s="1"/>
  <c r="DC31" i="1"/>
  <c r="DJ29" i="1"/>
  <c r="DE29" i="1" s="1"/>
  <c r="DC29" i="1"/>
  <c r="DJ24" i="1"/>
  <c r="DE24" i="1" s="1"/>
  <c r="DC24" i="1"/>
  <c r="DJ27" i="1"/>
  <c r="DE27" i="1" s="1"/>
  <c r="DC27" i="1"/>
  <c r="DJ28" i="1"/>
  <c r="DE28" i="1" s="1"/>
  <c r="DC28" i="1"/>
  <c r="DD23" i="1"/>
  <c r="DJ30" i="1"/>
  <c r="DE30" i="1" s="1"/>
  <c r="DC30" i="1"/>
  <c r="DD13" i="1"/>
  <c r="DD20" i="1"/>
  <c r="DJ11" i="1"/>
  <c r="DE11" i="1" s="1"/>
  <c r="DC11" i="1"/>
  <c r="DD15" i="1"/>
  <c r="DD16" i="1"/>
  <c r="DD9" i="1"/>
  <c r="DD19" i="1"/>
  <c r="DC17" i="1"/>
  <c r="DF17" i="1"/>
  <c r="DJ17" i="1" s="1"/>
  <c r="DE17" i="1" s="1"/>
  <c r="DG14" i="1"/>
  <c r="DJ14" i="1" s="1"/>
  <c r="DE14" i="1" s="1"/>
  <c r="DC14" i="1"/>
  <c r="DF21" i="1"/>
  <c r="DJ21" i="1" s="1"/>
  <c r="DE21" i="1" s="1"/>
  <c r="DC21" i="1"/>
  <c r="DD22" i="1"/>
  <c r="DD18" i="1"/>
  <c r="DD29" i="1" l="1"/>
  <c r="DD26" i="1"/>
  <c r="DD24" i="1"/>
  <c r="DD31" i="1"/>
  <c r="DD25" i="1"/>
  <c r="DD28" i="1"/>
  <c r="DD27" i="1"/>
  <c r="DD30" i="1"/>
  <c r="DD11" i="1"/>
  <c r="DD14" i="1"/>
  <c r="DD17" i="1"/>
  <c r="DD21" i="1"/>
</calcChain>
</file>

<file path=xl/sharedStrings.xml><?xml version="1.0" encoding="utf-8"?>
<sst xmlns="http://schemas.openxmlformats.org/spreadsheetml/2006/main" count="2244" uniqueCount="242">
  <si>
    <t>Prendre liste des joueurs, copier , coller en dessous avec collage spécial  , valeur</t>
  </si>
  <si>
    <t>Effectuer un tri par C , TOT(nombre parties), MOY (moyenne)</t>
  </si>
  <si>
    <t>CLASSEMENTS INDIVIDUELS</t>
  </si>
  <si>
    <t>Copier le tableau score par équipes , collage spécial- valeur dans le tableau en dessous</t>
  </si>
  <si>
    <t>LISTE DES JOUEURS</t>
  </si>
  <si>
    <t>Répartir suivants C dans les 5 tableaux</t>
  </si>
  <si>
    <t>Trier  par TOTAL</t>
  </si>
  <si>
    <t>PARTIES</t>
  </si>
  <si>
    <t>C</t>
  </si>
  <si>
    <t>NOM</t>
  </si>
  <si>
    <t>PRENOM</t>
  </si>
  <si>
    <t>CLUB</t>
  </si>
  <si>
    <t>HAND</t>
  </si>
  <si>
    <t>TOTAL</t>
  </si>
  <si>
    <t>MOY.</t>
  </si>
  <si>
    <t>MOY+HD</t>
  </si>
  <si>
    <t>VIDE</t>
  </si>
  <si>
    <t>1ere</t>
  </si>
  <si>
    <t>2eme</t>
  </si>
  <si>
    <t>3eme</t>
  </si>
  <si>
    <t>4eme</t>
  </si>
  <si>
    <t>TOT</t>
  </si>
  <si>
    <t>JOUEURS</t>
  </si>
  <si>
    <t>BRESSOLS</t>
  </si>
  <si>
    <t>VALENCE</t>
  </si>
  <si>
    <t>SENOUILLAC</t>
  </si>
  <si>
    <t>S</t>
  </si>
  <si>
    <t>POUJADE</t>
  </si>
  <si>
    <t>FREDERIC</t>
  </si>
  <si>
    <t>LE SEQUESTRE</t>
  </si>
  <si>
    <t>SCORES PAR EQUIPES</t>
  </si>
  <si>
    <t>HA.</t>
  </si>
  <si>
    <t>HT</t>
  </si>
  <si>
    <t>T.G</t>
  </si>
  <si>
    <t>THOMAS</t>
  </si>
  <si>
    <t>THIERRY</t>
  </si>
  <si>
    <t>CATEGORIE ETOILE</t>
  </si>
  <si>
    <t>E</t>
  </si>
  <si>
    <t>BERNARD</t>
  </si>
  <si>
    <t>PRADIE</t>
  </si>
  <si>
    <t>SQAAT</t>
  </si>
  <si>
    <t>TOTAL GENERAL</t>
  </si>
  <si>
    <t>NOMBRE DE PARTIES</t>
  </si>
  <si>
    <t>PRIVAT</t>
  </si>
  <si>
    <t>HUBERT</t>
  </si>
  <si>
    <t>DETRE</t>
  </si>
  <si>
    <t>CL</t>
  </si>
  <si>
    <t>HANDICAP</t>
  </si>
  <si>
    <t>4ème</t>
  </si>
  <si>
    <t>SCORE1</t>
  </si>
  <si>
    <t>HA1</t>
  </si>
  <si>
    <t>TOTAL1</t>
  </si>
  <si>
    <t>SCORE2</t>
  </si>
  <si>
    <t>HA2</t>
  </si>
  <si>
    <t>TOTAL2</t>
  </si>
  <si>
    <t>SCORE3</t>
  </si>
  <si>
    <t>HA3</t>
  </si>
  <si>
    <t>TOTAL3</t>
  </si>
  <si>
    <t>SCORE4</t>
  </si>
  <si>
    <t>HA4</t>
  </si>
  <si>
    <t>TOTAL4</t>
  </si>
  <si>
    <t>SCORE</t>
  </si>
  <si>
    <t>HAG</t>
  </si>
  <si>
    <t>HAN.</t>
  </si>
  <si>
    <t>SCRA.</t>
  </si>
  <si>
    <t>FOUCRAS</t>
  </si>
  <si>
    <t>MICHEL</t>
  </si>
  <si>
    <t>BOUSQUET</t>
  </si>
  <si>
    <t>CHRISTOPHE</t>
  </si>
  <si>
    <t>MOISSET</t>
  </si>
  <si>
    <t>ALAIN</t>
  </si>
  <si>
    <t>LOUPIAS</t>
  </si>
  <si>
    <t>BOYER</t>
  </si>
  <si>
    <t>CLAUDE</t>
  </si>
  <si>
    <t>DOUSSAT</t>
  </si>
  <si>
    <t>GERARD</t>
  </si>
  <si>
    <t>GLORIA</t>
  </si>
  <si>
    <t>JEROME</t>
  </si>
  <si>
    <t>VALENCE D' ALBI</t>
  </si>
  <si>
    <t>CASTRES/MIRANDOL</t>
  </si>
  <si>
    <t>AUGUY</t>
  </si>
  <si>
    <t>MATTHIEU</t>
  </si>
  <si>
    <t>LA PRIMAUBE</t>
  </si>
  <si>
    <t>RAYNAL</t>
  </si>
  <si>
    <t/>
  </si>
  <si>
    <t>LEMOUZY</t>
  </si>
  <si>
    <t>VINCENT</t>
  </si>
  <si>
    <t>JEAN</t>
  </si>
  <si>
    <t>TOTAL MANCHE</t>
  </si>
  <si>
    <t>BAYLE</t>
  </si>
  <si>
    <t>JULIEN</t>
  </si>
  <si>
    <t>TOTAL MANCHE SCRATH</t>
  </si>
  <si>
    <t>J.-PIERRE</t>
  </si>
  <si>
    <t>TOTAL AVEC HANDICAP JOUR</t>
  </si>
  <si>
    <t>SERGE</t>
  </si>
  <si>
    <t>REQUISTA</t>
  </si>
  <si>
    <t>FOURNIER</t>
  </si>
  <si>
    <t>MARC</t>
  </si>
  <si>
    <t>BELLOUBET</t>
  </si>
  <si>
    <t>GREGORY</t>
  </si>
  <si>
    <t>BRUN</t>
  </si>
  <si>
    <t>XAVIER</t>
  </si>
  <si>
    <t>P</t>
  </si>
  <si>
    <t>LUDOVIC</t>
  </si>
  <si>
    <t>ENJALBERT</t>
  </si>
  <si>
    <t>VILLEFRANCHE R</t>
  </si>
  <si>
    <t>BOUISSOU</t>
  </si>
  <si>
    <t>TOULOUSE</t>
  </si>
  <si>
    <t>F</t>
  </si>
  <si>
    <t>RUMIEL</t>
  </si>
  <si>
    <t>JULIE</t>
  </si>
  <si>
    <t>BETEILLE</t>
  </si>
  <si>
    <t>JACKY</t>
  </si>
  <si>
    <t>REBOUYS</t>
  </si>
  <si>
    <t>FRAYSSE</t>
  </si>
  <si>
    <t>SEVERIN</t>
  </si>
  <si>
    <t>MAUREL</t>
  </si>
  <si>
    <t>FRANCIS</t>
  </si>
  <si>
    <t>VALERIE</t>
  </si>
  <si>
    <t>MANGENOT</t>
  </si>
  <si>
    <t>NAUCELLE</t>
  </si>
  <si>
    <t>ANTHEAUME</t>
  </si>
  <si>
    <t>SOUYRI</t>
  </si>
  <si>
    <t>DAURES</t>
  </si>
  <si>
    <t>NICOLAS</t>
  </si>
  <si>
    <t>KORB</t>
  </si>
  <si>
    <t>DENIS</t>
  </si>
  <si>
    <t>LAUZELY</t>
  </si>
  <si>
    <t>PATRICE</t>
  </si>
  <si>
    <t>FRAYSSIGNES</t>
  </si>
  <si>
    <t>CRUSEL</t>
  </si>
  <si>
    <t>TOTAL MANCHE SCRACH</t>
  </si>
  <si>
    <t>ERIC</t>
  </si>
  <si>
    <t>HILLION</t>
  </si>
  <si>
    <t>SANDRINE</t>
  </si>
  <si>
    <t>DURAND</t>
  </si>
  <si>
    <t>FLORENCE</t>
  </si>
  <si>
    <t>CATEGORIE ESPOIR</t>
  </si>
  <si>
    <t>FEMININES</t>
  </si>
  <si>
    <t>JEUNES</t>
  </si>
  <si>
    <t>J</t>
  </si>
  <si>
    <t>CATEGORIE SEGALA</t>
  </si>
  <si>
    <t>Challenge Ségala-Garonne</t>
  </si>
  <si>
    <t>Manche 1</t>
  </si>
  <si>
    <t>Manche2</t>
  </si>
  <si>
    <t>Manche 3</t>
  </si>
  <si>
    <t>Manche4</t>
  </si>
  <si>
    <t>Comité</t>
  </si>
  <si>
    <t>Club</t>
  </si>
  <si>
    <t>Nom</t>
  </si>
  <si>
    <t>Prénom</t>
  </si>
  <si>
    <t>Total</t>
  </si>
  <si>
    <t>Tarn-et-Garonne</t>
  </si>
  <si>
    <t>Tarn</t>
  </si>
  <si>
    <t>D</t>
  </si>
  <si>
    <t>Haute-Garonne</t>
  </si>
  <si>
    <t>SAVE &amp; GARONNE</t>
  </si>
  <si>
    <t>LUTRAN</t>
  </si>
  <si>
    <t>GUY</t>
  </si>
  <si>
    <t>MUNOZ</t>
  </si>
  <si>
    <t>POUGET</t>
  </si>
  <si>
    <t>ROBERT</t>
  </si>
  <si>
    <t>BAUBIL</t>
  </si>
  <si>
    <t>BRUNO</t>
  </si>
  <si>
    <t>LOPEZ</t>
  </si>
  <si>
    <t>GILLES</t>
  </si>
  <si>
    <t>NAJAC</t>
  </si>
  <si>
    <t>SAVE ET GARONNE 2</t>
  </si>
  <si>
    <t>BARAQUEVILLE 1</t>
  </si>
  <si>
    <t>BRESSOLS 1</t>
  </si>
  <si>
    <t>MIRANDOL 1</t>
  </si>
  <si>
    <t>LE SEQUESTRE 1</t>
  </si>
  <si>
    <t>SAVE ET GARONNE 1</t>
  </si>
  <si>
    <t>SENOUILLAC 1</t>
  </si>
  <si>
    <t>CHAMPIONNAT SEGALA GARONNE 2016</t>
  </si>
  <si>
    <t>MIRANDOL  2</t>
  </si>
  <si>
    <t>MIRANDOL  3</t>
  </si>
  <si>
    <t>LE SEQUESTRE 2</t>
  </si>
  <si>
    <t>SAVE ET GARONNE 3</t>
  </si>
  <si>
    <t>SENOUILLAC 2</t>
  </si>
  <si>
    <t>JEAN PIERRE</t>
  </si>
  <si>
    <t xml:space="preserve">MOULY </t>
  </si>
  <si>
    <t>GREZE</t>
  </si>
  <si>
    <t>JEAN LUC</t>
  </si>
  <si>
    <t xml:space="preserve">LAVAL </t>
  </si>
  <si>
    <t xml:space="preserve">POUJADE </t>
  </si>
  <si>
    <t xml:space="preserve">CABANES </t>
  </si>
  <si>
    <t>JEAN JACQUES</t>
  </si>
  <si>
    <t>JEAN MARIE</t>
  </si>
  <si>
    <t xml:space="preserve">DALBIN </t>
  </si>
  <si>
    <t>JEAN CHARLES</t>
  </si>
  <si>
    <t>PECQUET</t>
  </si>
  <si>
    <t>SENAC</t>
  </si>
  <si>
    <t xml:space="preserve">FORT </t>
  </si>
  <si>
    <t xml:space="preserve">BOISSONNADE </t>
  </si>
  <si>
    <t>POSSEME</t>
  </si>
  <si>
    <t xml:space="preserve">FOURNIER </t>
  </si>
  <si>
    <t>CARVALHO</t>
  </si>
  <si>
    <t>MAZZOTTA</t>
  </si>
  <si>
    <t>ESPIE</t>
  </si>
  <si>
    <t>GRIMAL</t>
  </si>
  <si>
    <t>ALEX</t>
  </si>
  <si>
    <t>DELORT</t>
  </si>
  <si>
    <t>SEBASTIEN</t>
  </si>
  <si>
    <t>BEC</t>
  </si>
  <si>
    <t>RICHARD</t>
  </si>
  <si>
    <t>ELIE</t>
  </si>
  <si>
    <t>BENJAMIN</t>
  </si>
  <si>
    <t>MIRANDOL</t>
  </si>
  <si>
    <t>BARAQUEVILLE  2</t>
  </si>
  <si>
    <t>BRESSOLS  2</t>
  </si>
  <si>
    <t>SQAAT2</t>
  </si>
  <si>
    <t>VIRAZELS</t>
  </si>
  <si>
    <t>SQAAT1</t>
  </si>
  <si>
    <t>GAYRARD</t>
  </si>
  <si>
    <t>CHRISTIAN</t>
  </si>
  <si>
    <t>GARRAUD</t>
  </si>
  <si>
    <t>BOUDOU</t>
  </si>
  <si>
    <t>TEYSSIER</t>
  </si>
  <si>
    <t>PHILIPPE</t>
  </si>
  <si>
    <t>RAMONDENC</t>
  </si>
  <si>
    <t>JEAN-MICHEL</t>
  </si>
  <si>
    <t>MOLINA</t>
  </si>
  <si>
    <t>PATRICIA</t>
  </si>
  <si>
    <t>FREIXO</t>
  </si>
  <si>
    <t>HUGO</t>
  </si>
  <si>
    <t>FRANCOIS</t>
  </si>
  <si>
    <t>RAYMOND</t>
  </si>
  <si>
    <t>moyenne&gt;32&lt;40</t>
  </si>
  <si>
    <r>
      <t>moyenne</t>
    </r>
    <r>
      <rPr>
        <sz val="10"/>
        <rFont val="Calibri"/>
        <family val="2"/>
      </rPr>
      <t>≤</t>
    </r>
    <r>
      <rPr>
        <sz val="10"/>
        <rFont val="Arial"/>
        <family val="2"/>
        <charset val="1"/>
      </rPr>
      <t>32</t>
    </r>
  </si>
  <si>
    <r>
      <t xml:space="preserve">moyenne </t>
    </r>
    <r>
      <rPr>
        <sz val="10"/>
        <rFont val="Calibri"/>
        <family val="2"/>
      </rPr>
      <t>≥</t>
    </r>
    <r>
      <rPr>
        <sz val="10"/>
        <rFont val="Arial"/>
        <family val="2"/>
        <charset val="1"/>
      </rPr>
      <t>40</t>
    </r>
  </si>
  <si>
    <t>DELERIS</t>
  </si>
  <si>
    <t>JEAN-PAUL</t>
  </si>
  <si>
    <t xml:space="preserve">GALIBERT </t>
  </si>
  <si>
    <t>LACOMBE</t>
  </si>
  <si>
    <t>FOSCHINO</t>
  </si>
  <si>
    <t>MOULY</t>
  </si>
  <si>
    <t xml:space="preserve">THOMAS </t>
  </si>
  <si>
    <t>LUZECH</t>
  </si>
  <si>
    <t>CLEMENT</t>
  </si>
  <si>
    <t>DUQUE</t>
  </si>
  <si>
    <t>BAPTISTE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</si>
</sst>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family val="2"/>
      <charset val="1"/>
    </font>
    <font>
      <b/>
      <sz val="10"/>
      <color rgb="FF0000CC"/>
      <name val="Arial"/>
      <family val="2"/>
      <charset val="1"/>
    </font>
    <font>
      <b/>
      <sz val="8"/>
      <name val="Arial"/>
      <family val="2"/>
      <charset val="1"/>
    </font>
    <font>
      <b/>
      <sz val="12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16"/>
      <name val="System"/>
      <family val="2"/>
      <charset val="1"/>
    </font>
    <font>
      <b/>
      <sz val="15"/>
      <name val="System"/>
      <family val="2"/>
      <charset val="1"/>
    </font>
    <font>
      <b/>
      <sz val="12"/>
      <name val="System"/>
      <family val="2"/>
      <charset val="1"/>
    </font>
    <font>
      <b/>
      <sz val="10"/>
      <name val="System"/>
      <family val="2"/>
      <charset val="1"/>
    </font>
    <font>
      <b/>
      <sz val="8"/>
      <name val="System"/>
      <family val="2"/>
      <charset val="1"/>
    </font>
    <font>
      <b/>
      <sz val="11"/>
      <name val="MS Sans Serif"/>
      <family val="2"/>
      <charset val="1"/>
    </font>
    <font>
      <b/>
      <sz val="11"/>
      <name val="Arial"/>
      <family val="2"/>
      <charset val="1"/>
    </font>
    <font>
      <sz val="20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1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66FF00"/>
      </patternFill>
    </fill>
    <fill>
      <patternFill patternType="solid">
        <fgColor theme="0"/>
        <bgColor rgb="FFFF66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0" fontId="2" fillId="0" borderId="0" xfId="0" applyFont="1"/>
    <xf numFmtId="0" fontId="3" fillId="0" borderId="0" xfId="0" applyFont="1" applyProtection="1"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2" fontId="0" fillId="0" borderId="4" xfId="0" applyNumberFormat="1" applyFont="1" applyBorder="1" applyAlignment="1" applyProtection="1">
      <alignment horizontal="left" vertical="center"/>
    </xf>
    <xf numFmtId="2" fontId="0" fillId="0" borderId="4" xfId="0" applyNumberFormat="1" applyFont="1" applyBorder="1" applyAlignment="1" applyProtection="1">
      <alignment horizontal="center" vertical="center"/>
    </xf>
    <xf numFmtId="0" fontId="0" fillId="0" borderId="4" xfId="0" applyFont="1" applyBorder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1" fontId="7" fillId="0" borderId="0" xfId="0" applyNumberFormat="1" applyFont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2" fontId="0" fillId="0" borderId="4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5" fillId="0" borderId="9" xfId="0" applyFont="1" applyBorder="1" applyAlignment="1" applyProtection="1">
      <alignment horizontal="left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1" fontId="8" fillId="0" borderId="21" xfId="0" applyNumberFormat="1" applyFont="1" applyBorder="1" applyAlignment="1" applyProtection="1">
      <alignment horizontal="center" vertical="center"/>
    </xf>
    <xf numFmtId="1" fontId="10" fillId="0" borderId="21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Protection="1"/>
    <xf numFmtId="0" fontId="5" fillId="0" borderId="1" xfId="0" applyFont="1" applyBorder="1" applyProtection="1"/>
    <xf numFmtId="0" fontId="6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1" fontId="10" fillId="0" borderId="27" xfId="0" applyNumberFormat="1" applyFont="1" applyBorder="1" applyAlignment="1" applyProtection="1">
      <alignment horizontal="center" vertical="center"/>
    </xf>
    <xf numFmtId="1" fontId="10" fillId="0" borderId="28" xfId="0" applyNumberFormat="1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vertical="center"/>
    </xf>
    <xf numFmtId="0" fontId="11" fillId="0" borderId="23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1" fontId="11" fillId="0" borderId="24" xfId="0" applyNumberFormat="1" applyFont="1" applyBorder="1" applyAlignment="1" applyProtection="1">
      <alignment horizontal="center" vertical="center"/>
    </xf>
    <xf numFmtId="1" fontId="11" fillId="0" borderId="26" xfId="0" applyNumberFormat="1" applyFont="1" applyBorder="1" applyAlignment="1" applyProtection="1">
      <alignment horizontal="center" vertical="center"/>
    </xf>
    <xf numFmtId="2" fontId="11" fillId="0" borderId="21" xfId="0" applyNumberFormat="1" applyFont="1" applyBorder="1" applyAlignment="1" applyProtection="1">
      <alignment horizontal="center" vertical="center"/>
    </xf>
    <xf numFmtId="2" fontId="11" fillId="0" borderId="20" xfId="0" applyNumberFormat="1" applyFont="1" applyBorder="1" applyAlignment="1" applyProtection="1">
      <alignment horizontal="center" vertical="center"/>
    </xf>
    <xf numFmtId="1" fontId="11" fillId="0" borderId="21" xfId="0" applyNumberFormat="1" applyFont="1" applyBorder="1" applyAlignment="1" applyProtection="1">
      <alignment horizontal="center" vertical="center"/>
    </xf>
    <xf numFmtId="1" fontId="0" fillId="0" borderId="0" xfId="0" applyNumberFormat="1" applyProtection="1"/>
    <xf numFmtId="0" fontId="12" fillId="0" borderId="0" xfId="0" applyFont="1"/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" fontId="0" fillId="0" borderId="4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0" fontId="11" fillId="0" borderId="37" xfId="0" applyFont="1" applyBorder="1" applyAlignment="1" applyProtection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1" fillId="0" borderId="19" xfId="0" applyFont="1" applyBorder="1" applyAlignment="1" applyProtection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8" fillId="0" borderId="25" xfId="0" applyFont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/>
    </xf>
    <xf numFmtId="0" fontId="8" fillId="0" borderId="41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hidden="1"/>
    </xf>
    <xf numFmtId="1" fontId="10" fillId="0" borderId="18" xfId="0" applyNumberFormat="1" applyFont="1" applyBorder="1" applyAlignment="1" applyProtection="1">
      <alignment horizontal="center" vertical="center"/>
    </xf>
    <xf numFmtId="0" fontId="0" fillId="0" borderId="44" xfId="0" applyFont="1" applyBorder="1"/>
    <xf numFmtId="0" fontId="0" fillId="0" borderId="45" xfId="0" applyBorder="1"/>
    <xf numFmtId="2" fontId="0" fillId="0" borderId="45" xfId="0" applyNumberFormat="1" applyBorder="1" applyAlignment="1">
      <alignment horizontal="center"/>
    </xf>
    <xf numFmtId="0" fontId="0" fillId="0" borderId="46" xfId="0" applyBorder="1"/>
    <xf numFmtId="0" fontId="0" fillId="0" borderId="47" xfId="0" applyFont="1" applyBorder="1"/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48" xfId="0" applyBorder="1"/>
    <xf numFmtId="0" fontId="5" fillId="0" borderId="2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9" xfId="0" applyFont="1" applyBorder="1"/>
    <xf numFmtId="0" fontId="2" fillId="0" borderId="29" xfId="0" applyFont="1" applyBorder="1" applyAlignment="1" applyProtection="1">
      <alignment vertical="center"/>
      <protection locked="0"/>
    </xf>
    <xf numFmtId="0" fontId="0" fillId="0" borderId="52" xfId="0" applyBorder="1"/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hidden="1"/>
    </xf>
    <xf numFmtId="0" fontId="2" fillId="0" borderId="5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0" fillId="0" borderId="54" xfId="0" applyBorder="1"/>
    <xf numFmtId="0" fontId="0" fillId="0" borderId="55" xfId="0" applyBorder="1" applyAlignment="1">
      <alignment horizontal="center" vertical="center"/>
    </xf>
    <xf numFmtId="0" fontId="0" fillId="0" borderId="4" xfId="0" applyBorder="1" applyProtection="1"/>
    <xf numFmtId="0" fontId="0" fillId="0" borderId="6" xfId="0" applyBorder="1"/>
    <xf numFmtId="0" fontId="0" fillId="0" borderId="30" xfId="0" applyBorder="1" applyAlignment="1">
      <alignment horizontal="center" vertical="center"/>
    </xf>
    <xf numFmtId="0" fontId="0" fillId="0" borderId="47" xfId="0" applyFont="1" applyBorder="1" applyProtection="1"/>
    <xf numFmtId="2" fontId="0" fillId="0" borderId="4" xfId="0" applyNumberFormat="1" applyBorder="1" applyAlignment="1" applyProtection="1">
      <alignment horizontal="center"/>
    </xf>
    <xf numFmtId="0" fontId="0" fillId="0" borderId="48" xfId="0" applyBorder="1" applyProtection="1"/>
    <xf numFmtId="0" fontId="0" fillId="0" borderId="21" xfId="0" applyBorder="1" applyAlignment="1" applyProtection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0" fontId="0" fillId="0" borderId="4" xfId="0" applyBorder="1" applyAlignment="1">
      <alignment horizontal="center"/>
    </xf>
    <xf numFmtId="0" fontId="3" fillId="0" borderId="56" xfId="0" applyFont="1" applyBorder="1" applyAlignment="1">
      <alignment horizontal="left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5" fillId="0" borderId="1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3" fillId="0" borderId="0" xfId="0" applyFont="1"/>
    <xf numFmtId="0" fontId="0" fillId="0" borderId="62" xfId="0" applyBorder="1"/>
    <xf numFmtId="0" fontId="0" fillId="0" borderId="63" xfId="0" applyFont="1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64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3" xfId="0" applyFont="1" applyBorder="1" applyAlignment="1">
      <alignment horizontal="center" vertical="center"/>
    </xf>
    <xf numFmtId="0" fontId="0" fillId="0" borderId="63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6" xfId="0" applyFont="1" applyBorder="1"/>
    <xf numFmtId="0" fontId="0" fillId="0" borderId="24" xfId="0" applyFont="1" applyBorder="1"/>
    <xf numFmtId="0" fontId="0" fillId="0" borderId="63" xfId="0" applyFont="1" applyBorder="1"/>
    <xf numFmtId="0" fontId="0" fillId="0" borderId="65" xfId="0" applyFont="1" applyBorder="1"/>
    <xf numFmtId="0" fontId="0" fillId="0" borderId="6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5" xfId="0" applyFont="1" applyBorder="1" applyAlignment="1">
      <alignment horizontal="center"/>
    </xf>
    <xf numFmtId="0" fontId="14" fillId="0" borderId="60" xfId="0" applyFont="1" applyBorder="1"/>
    <xf numFmtId="0" fontId="14" fillId="0" borderId="44" xfId="0" applyFont="1" applyBorder="1" applyAlignment="1" applyProtection="1">
      <alignment horizontal="left" vertical="center"/>
      <protection locked="0"/>
    </xf>
    <xf numFmtId="0" fontId="14" fillId="0" borderId="46" xfId="0" applyFont="1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/>
    </xf>
    <xf numFmtId="0" fontId="0" fillId="0" borderId="60" xfId="0" applyBorder="1" applyAlignment="1">
      <alignment horizontal="center"/>
    </xf>
    <xf numFmtId="0" fontId="14" fillId="0" borderId="5" xfId="0" applyFont="1" applyBorder="1"/>
    <xf numFmtId="0" fontId="14" fillId="0" borderId="47" xfId="0" applyFont="1" applyBorder="1" applyAlignment="1" applyProtection="1">
      <alignment horizontal="left" vertical="center"/>
      <protection locked="0"/>
    </xf>
    <xf numFmtId="0" fontId="14" fillId="0" borderId="48" xfId="0" applyFont="1" applyBorder="1" applyAlignment="1" applyProtection="1">
      <alignment horizontal="left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67" xfId="0" applyFont="1" applyBorder="1"/>
    <xf numFmtId="0" fontId="14" fillId="0" borderId="68" xfId="0" applyFont="1" applyBorder="1" applyAlignment="1" applyProtection="1">
      <alignment horizontal="left" vertical="center"/>
      <protection locked="0"/>
    </xf>
    <xf numFmtId="0" fontId="14" fillId="0" borderId="69" xfId="0" applyFont="1" applyBorder="1" applyAlignment="1" applyProtection="1">
      <alignment horizontal="left" vertical="center"/>
      <protection locked="0"/>
    </xf>
    <xf numFmtId="0" fontId="0" fillId="0" borderId="70" xfId="0" applyFont="1" applyBorder="1"/>
    <xf numFmtId="0" fontId="14" fillId="0" borderId="71" xfId="0" applyFont="1" applyBorder="1"/>
    <xf numFmtId="0" fontId="14" fillId="0" borderId="72" xfId="0" applyFont="1" applyBorder="1" applyAlignment="1" applyProtection="1">
      <alignment horizontal="left" vertical="center"/>
      <protection locked="0"/>
    </xf>
    <xf numFmtId="0" fontId="14" fillId="0" borderId="70" xfId="0" applyFont="1" applyBorder="1" applyAlignment="1" applyProtection="1">
      <alignment horizontal="left" vertical="center"/>
      <protection locked="0"/>
    </xf>
    <xf numFmtId="0" fontId="14" fillId="0" borderId="73" xfId="0" applyFont="1" applyBorder="1" applyAlignment="1" applyProtection="1">
      <alignment horizontal="left" vertical="center"/>
      <protection locked="0"/>
    </xf>
    <xf numFmtId="0" fontId="0" fillId="0" borderId="68" xfId="0" applyFont="1" applyBorder="1"/>
    <xf numFmtId="0" fontId="14" fillId="0" borderId="74" xfId="0" applyFont="1" applyBorder="1"/>
    <xf numFmtId="0" fontId="14" fillId="0" borderId="75" xfId="0" applyFont="1" applyBorder="1" applyAlignment="1" applyProtection="1">
      <alignment horizontal="left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76" xfId="0" applyBorder="1" applyAlignment="1">
      <alignment horizontal="center"/>
    </xf>
    <xf numFmtId="0" fontId="0" fillId="0" borderId="69" xfId="0" applyBorder="1" applyAlignment="1">
      <alignment horizontal="center"/>
    </xf>
    <xf numFmtId="0" fontId="14" fillId="0" borderId="46" xfId="0" applyFont="1" applyBorder="1"/>
    <xf numFmtId="0" fontId="14" fillId="0" borderId="48" xfId="0" applyFont="1" applyBorder="1"/>
    <xf numFmtId="0" fontId="14" fillId="0" borderId="51" xfId="0" applyFont="1" applyBorder="1"/>
    <xf numFmtId="0" fontId="14" fillId="0" borderId="49" xfId="0" applyFont="1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7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7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15" fillId="0" borderId="4" xfId="0" applyFont="1" applyBorder="1" applyAlignment="1" applyProtection="1">
      <alignment horizontal="left" vertical="center"/>
      <protection locked="0"/>
    </xf>
    <xf numFmtId="0" fontId="0" fillId="0" borderId="4" xfId="0" quotePrefix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5" fillId="4" borderId="21" xfId="0" applyFont="1" applyFill="1" applyBorder="1" applyAlignment="1">
      <alignment horizontal="center"/>
    </xf>
    <xf numFmtId="0" fontId="0" fillId="0" borderId="29" xfId="0" applyBorder="1"/>
    <xf numFmtId="2" fontId="0" fillId="0" borderId="29" xfId="0" applyNumberFormat="1" applyBorder="1" applyAlignment="1">
      <alignment horizontal="center"/>
    </xf>
    <xf numFmtId="0" fontId="0" fillId="0" borderId="69" xfId="0" applyBorder="1"/>
    <xf numFmtId="0" fontId="5" fillId="0" borderId="0" xfId="0" applyFont="1" applyBorder="1" applyProtection="1"/>
    <xf numFmtId="0" fontId="0" fillId="0" borderId="0" xfId="0" applyFont="1" applyBorder="1" applyAlignment="1" applyProtection="1">
      <alignment vertical="center"/>
    </xf>
    <xf numFmtId="0" fontId="0" fillId="0" borderId="0" xfId="0" applyBorder="1"/>
    <xf numFmtId="0" fontId="0" fillId="0" borderId="0" xfId="0" applyBorder="1" applyProtection="1"/>
    <xf numFmtId="0" fontId="0" fillId="0" borderId="0" xfId="0" applyFont="1" applyBorder="1"/>
    <xf numFmtId="2" fontId="0" fillId="0" borderId="6" xfId="0" applyNumberForma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79" xfId="0" applyFill="1" applyBorder="1" applyProtection="1"/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0" fillId="0" borderId="0" xfId="0" applyFill="1" applyProtection="1"/>
    <xf numFmtId="0" fontId="0" fillId="0" borderId="8" xfId="0" applyBorder="1" applyAlignment="1">
      <alignment horizontal="center" vertical="center"/>
    </xf>
    <xf numFmtId="0" fontId="2" fillId="0" borderId="78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2" fontId="17" fillId="0" borderId="4" xfId="0" applyNumberFormat="1" applyFont="1" applyBorder="1" applyAlignment="1" applyProtection="1">
      <alignment horizontal="center" vertical="center"/>
    </xf>
    <xf numFmtId="0" fontId="1" fillId="5" borderId="45" xfId="0" applyFont="1" applyFill="1" applyBorder="1" applyAlignment="1">
      <alignment horizontal="center"/>
    </xf>
    <xf numFmtId="0" fontId="17" fillId="0" borderId="0" xfId="0" applyFont="1"/>
    <xf numFmtId="2" fontId="17" fillId="0" borderId="1" xfId="0" applyNumberFormat="1" applyFont="1" applyBorder="1" applyAlignment="1" applyProtection="1">
      <alignment horizontal="center" vertical="center"/>
    </xf>
    <xf numFmtId="2" fontId="17" fillId="0" borderId="4" xfId="0" applyNumberFormat="1" applyFont="1" applyBorder="1" applyAlignment="1" applyProtection="1">
      <alignment vertical="center"/>
    </xf>
    <xf numFmtId="0" fontId="17" fillId="0" borderId="4" xfId="0" applyFont="1" applyBorder="1"/>
    <xf numFmtId="2" fontId="17" fillId="0" borderId="0" xfId="0" applyNumberFormat="1" applyFont="1" applyAlignment="1">
      <alignment horizontal="center"/>
    </xf>
    <xf numFmtId="2" fontId="17" fillId="0" borderId="4" xfId="0" applyNumberFormat="1" applyFont="1" applyBorder="1" applyAlignment="1">
      <alignment horizontal="center"/>
    </xf>
    <xf numFmtId="0" fontId="17" fillId="0" borderId="0" xfId="0" applyFont="1" applyAlignment="1" applyProtection="1">
      <alignment horizontal="center"/>
    </xf>
    <xf numFmtId="0" fontId="0" fillId="0" borderId="81" xfId="0" applyFont="1" applyFill="1" applyBorder="1"/>
    <xf numFmtId="0" fontId="18" fillId="6" borderId="21" xfId="0" applyFont="1" applyFill="1" applyBorder="1" applyAlignment="1" applyProtection="1">
      <alignment horizontal="center" vertical="center"/>
    </xf>
    <xf numFmtId="2" fontId="18" fillId="0" borderId="1" xfId="0" applyNumberFormat="1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vertical="center"/>
    </xf>
    <xf numFmtId="0" fontId="1" fillId="5" borderId="29" xfId="0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 vertical="center"/>
    </xf>
    <xf numFmtId="2" fontId="17" fillId="0" borderId="0" xfId="0" applyNumberFormat="1" applyFont="1" applyAlignment="1" applyProtection="1">
      <alignment horizontal="center"/>
    </xf>
    <xf numFmtId="0" fontId="0" fillId="0" borderId="4" xfId="0" applyFill="1" applyBorder="1" applyProtection="1"/>
    <xf numFmtId="0" fontId="0" fillId="0" borderId="79" xfId="0" applyFont="1" applyBorder="1" applyAlignment="1" applyProtection="1">
      <alignment horizontal="center" vertical="center"/>
    </xf>
    <xf numFmtId="0" fontId="0" fillId="0" borderId="79" xfId="0" applyBorder="1" applyProtection="1"/>
    <xf numFmtId="0" fontId="0" fillId="0" borderId="79" xfId="0" applyFont="1" applyBorder="1" applyAlignment="1" applyProtection="1">
      <alignment vertical="center"/>
    </xf>
    <xf numFmtId="0" fontId="0" fillId="0" borderId="79" xfId="0" applyFont="1" applyBorder="1" applyAlignment="1" applyProtection="1">
      <alignment horizontal="left" vertic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</xf>
    <xf numFmtId="1" fontId="10" fillId="0" borderId="21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3333"/>
      <rgbColor rgb="FF66FF00"/>
      <rgbColor rgb="FF0000CC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FF33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55"/>
  <sheetViews>
    <sheetView showZeros="0" tabSelected="1" defaultGridColor="0" topLeftCell="A169" colorId="8" zoomScale="122" zoomScaleNormal="80" workbookViewId="0">
      <selection activeCell="BX94" sqref="BX94"/>
    </sheetView>
  </sheetViews>
  <sheetFormatPr baseColWidth="10" defaultColWidth="9.140625" defaultRowHeight="12.75" x14ac:dyDescent="0.2"/>
  <cols>
    <col min="1" max="1" width="2.28515625"/>
    <col min="2" max="2" width="15.7109375"/>
    <col min="3" max="3" width="12.28515625"/>
    <col min="4" max="4" width="6.85546875"/>
    <col min="5" max="5" width="4.7109375"/>
    <col min="6" max="8" width="4.42578125"/>
    <col min="9" max="9" width="2.140625"/>
    <col min="10" max="10" width="4.28515625"/>
    <col min="11" max="11" width="4.140625"/>
    <col min="12" max="12" width="4.42578125"/>
    <col min="13" max="13" width="5.5703125" bestFit="1" customWidth="1"/>
    <col min="14" max="14" width="4.28515625"/>
    <col min="15" max="15" width="2"/>
    <col min="16" max="16" width="6.140625"/>
    <col min="17" max="17" width="6"/>
    <col min="18" max="20" width="4.42578125"/>
    <col min="21" max="21" width="4.140625"/>
    <col min="22" max="22" width="2"/>
    <col min="23" max="23" width="5.28515625"/>
    <col min="24" max="24" width="6.140625"/>
    <col min="25" max="27" width="4.42578125"/>
    <col min="28" max="28" width="4.140625"/>
    <col min="29" max="29" width="2"/>
    <col min="30" max="30" width="5.85546875"/>
    <col min="31" max="31" width="6.140625"/>
    <col min="32" max="32" width="5.42578125" style="1"/>
    <col min="33" max="33" width="3.5703125" style="1"/>
    <col min="34" max="34" width="18" style="1"/>
    <col min="35" max="35" width="13.5703125" style="1"/>
    <col min="36" max="36" width="20.7109375" style="1"/>
    <col min="37" max="37" width="8.85546875" style="2"/>
    <col min="38" max="38" width="11.28515625" style="2"/>
    <col min="39" max="39" width="9.85546875" style="2"/>
    <col min="40" max="40" width="12.85546875" style="2"/>
    <col min="41" max="41" width="11.42578125" style="2"/>
    <col min="42" max="42" width="7.28515625" style="1"/>
    <col min="43" max="43" width="9" style="1"/>
    <col min="44" max="44" width="10" style="1"/>
    <col min="45" max="45" width="2.85546875" style="1"/>
    <col min="46" max="46" width="4.85546875" style="1"/>
    <col min="47" max="48" width="5.85546875" style="1"/>
    <col min="49" max="49" width="5.7109375" style="1"/>
    <col min="50" max="50" width="5" style="1"/>
    <col min="51" max="51" width="12.5703125" style="1"/>
    <col min="52" max="52" width="3.5703125" style="2"/>
    <col min="53" max="53" width="13.140625" style="1"/>
    <col min="54" max="54" width="13.5703125" style="1"/>
    <col min="55" max="55" width="15.42578125" style="1"/>
    <col min="56" max="56" width="9" style="2"/>
    <col min="57" max="57" width="18" style="2"/>
    <col min="58" max="58" width="14" style="2"/>
    <col min="59" max="59" width="14.42578125" style="2"/>
    <col min="60" max="60" width="20.7109375" style="2"/>
    <col min="61" max="61" width="7.85546875" style="2"/>
    <col min="62" max="62" width="7.85546875" style="283"/>
    <col min="63" max="63" width="10.7109375" style="3"/>
    <col min="64" max="64" width="3.28515625" style="1"/>
    <col min="65" max="65" width="5.7109375" style="1"/>
    <col min="66" max="68" width="6.85546875" style="1"/>
    <col min="69" max="69" width="11.42578125" style="1"/>
    <col min="70" max="70" width="4" style="1" customWidth="1"/>
    <col min="71" max="71" width="4.140625" style="1"/>
    <col min="72" max="72" width="3.5703125" style="2"/>
    <col min="73" max="73" width="18" style="2"/>
    <col min="74" max="74" width="14.7109375" style="2"/>
    <col min="75" max="76" width="15.85546875" style="1"/>
    <col min="77" max="77" width="18" style="2"/>
    <col min="78" max="78" width="13.5703125" style="2"/>
    <col min="79" max="79" width="14.7109375" style="2"/>
    <col min="80" max="80" width="20.7109375" style="2"/>
    <col min="81" max="81" width="8" style="2"/>
    <col min="82" max="82" width="8.140625" style="276"/>
    <col min="83" max="83" width="8.140625" style="2"/>
    <col min="84" max="84" width="2.85546875" style="1"/>
    <col min="85" max="90" width="11.42578125" style="1"/>
    <col min="91" max="91" width="4" style="1"/>
    <col min="92" max="92" width="23.85546875" style="1"/>
    <col min="93" max="93" width="8.85546875" style="1"/>
    <col min="94" max="94" width="5.140625" style="1"/>
    <col min="95" max="95" width="8.140625" style="1"/>
    <col min="96" max="96" width="9.140625" style="1"/>
    <col min="97" max="97" width="5.42578125" style="1"/>
    <col min="98" max="98" width="8.28515625" style="1"/>
    <col min="99" max="99" width="9.140625" style="1"/>
    <col min="100" max="100" width="5.28515625" style="1"/>
    <col min="101" max="101" width="8.28515625" style="1"/>
    <col min="102" max="102" width="9.140625" style="1"/>
    <col min="103" max="103" width="7.28515625" style="1"/>
    <col min="104" max="104" width="8.28515625" style="1"/>
    <col min="105" max="105" width="9.42578125" style="1"/>
    <col min="106" max="106" width="6.7109375" style="1"/>
    <col min="107" max="107" width="8.5703125" style="1"/>
    <col min="108" max="109" width="11.140625" style="1"/>
    <col min="110" max="111" width="11.42578125" style="1"/>
    <col min="112" max="112" width="9.7109375" style="1"/>
    <col min="113" max="113" width="11.42578125" style="1"/>
    <col min="114" max="114" width="6.85546875" style="1"/>
    <col min="115" max="120" width="11.42578125" style="1"/>
    <col min="121" max="1026" width="10.7109375"/>
  </cols>
  <sheetData>
    <row r="1" spans="1:116" ht="21" customHeight="1" x14ac:dyDescent="0.25">
      <c r="A1" s="4"/>
      <c r="H1" s="5" t="s">
        <v>174</v>
      </c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 s="6"/>
      <c r="BA1" s="1" t="s">
        <v>0</v>
      </c>
      <c r="BB1"/>
      <c r="BC1"/>
      <c r="BD1" s="6"/>
      <c r="BE1"/>
      <c r="BF1"/>
      <c r="BG1"/>
      <c r="BH1"/>
      <c r="BI1" s="6"/>
      <c r="BJ1" s="274"/>
      <c r="BK1" s="7"/>
      <c r="BL1"/>
      <c r="BM1"/>
      <c r="BN1"/>
      <c r="BO1"/>
      <c r="BP1"/>
      <c r="BQ1"/>
      <c r="BR1"/>
      <c r="BS1"/>
      <c r="BT1"/>
      <c r="BU1" s="6"/>
      <c r="BV1" s="6"/>
      <c r="BW1"/>
      <c r="BX1"/>
      <c r="BY1"/>
      <c r="BZ1"/>
      <c r="CA1"/>
      <c r="CB1"/>
      <c r="CC1"/>
      <c r="CD1" s="270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L1"/>
    </row>
    <row r="2" spans="1:116" ht="21" customHeight="1" x14ac:dyDescent="0.25">
      <c r="A2" s="4"/>
      <c r="H2" s="8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 s="6"/>
      <c r="BA2" s="1" t="s">
        <v>1</v>
      </c>
      <c r="BB2"/>
      <c r="BC2"/>
      <c r="BD2" s="6"/>
      <c r="BE2"/>
      <c r="BF2"/>
      <c r="BG2"/>
      <c r="BH2"/>
      <c r="BI2" s="6"/>
      <c r="BJ2" s="274"/>
      <c r="BK2" s="7"/>
      <c r="BL2"/>
      <c r="BM2"/>
      <c r="BN2"/>
      <c r="BO2"/>
      <c r="BP2"/>
      <c r="BQ2"/>
      <c r="BR2"/>
      <c r="BS2"/>
      <c r="BT2"/>
      <c r="BU2" s="10" t="s">
        <v>2</v>
      </c>
      <c r="BV2" s="6"/>
      <c r="BW2"/>
      <c r="BX2"/>
      <c r="BY2"/>
      <c r="BZ2"/>
      <c r="CA2"/>
      <c r="CB2"/>
      <c r="CC2"/>
      <c r="CD2" s="270"/>
      <c r="CE2"/>
      <c r="CF2"/>
      <c r="CG2"/>
      <c r="CH2"/>
      <c r="CI2"/>
      <c r="CJ2"/>
      <c r="CK2"/>
      <c r="CL2"/>
      <c r="CM2"/>
      <c r="CN2" s="1" t="s">
        <v>3</v>
      </c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L2"/>
    </row>
    <row r="3" spans="1:116" ht="18.95" customHeight="1" thickBot="1" x14ac:dyDescent="0.3">
      <c r="A3" s="4"/>
      <c r="H3" s="8"/>
      <c r="AF3"/>
      <c r="AG3" s="9" t="s">
        <v>4</v>
      </c>
      <c r="AH3"/>
      <c r="AI3"/>
      <c r="AJ3"/>
      <c r="AK3"/>
      <c r="AL3"/>
      <c r="AM3"/>
      <c r="AN3"/>
      <c r="AO3"/>
      <c r="AP3"/>
      <c r="AQ3"/>
      <c r="AR3"/>
      <c r="AS3"/>
      <c r="AT3" s="264"/>
      <c r="AU3" s="264"/>
      <c r="AV3" s="264"/>
      <c r="AW3" s="264"/>
      <c r="AX3"/>
      <c r="AY3"/>
      <c r="AZ3" s="6"/>
      <c r="BA3" s="1" t="s">
        <v>5</v>
      </c>
      <c r="BB3"/>
      <c r="BC3"/>
      <c r="BD3" s="6"/>
      <c r="BE3"/>
      <c r="BF3"/>
      <c r="BG3"/>
      <c r="BH3"/>
      <c r="BI3" s="6"/>
      <c r="BJ3" s="274"/>
      <c r="BK3" s="7"/>
      <c r="BL3"/>
      <c r="BM3"/>
      <c r="BN3"/>
      <c r="BO3"/>
      <c r="BP3"/>
      <c r="BQ3"/>
      <c r="BR3"/>
      <c r="BS3"/>
      <c r="BT3" s="10"/>
      <c r="BU3" s="6"/>
      <c r="BV3" s="6"/>
      <c r="BW3"/>
      <c r="BX3"/>
      <c r="BY3"/>
      <c r="BZ3"/>
      <c r="CA3"/>
      <c r="CB3"/>
      <c r="CC3"/>
      <c r="CD3" s="270"/>
      <c r="CE3"/>
      <c r="CF3"/>
      <c r="CG3"/>
      <c r="CH3"/>
      <c r="CI3"/>
      <c r="CJ3"/>
      <c r="CK3"/>
      <c r="CL3"/>
      <c r="CM3"/>
      <c r="CN3" s="1" t="s">
        <v>6</v>
      </c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L3"/>
    </row>
    <row r="4" spans="1:116" ht="18.95" customHeight="1" thickTop="1" thickBot="1" x14ac:dyDescent="0.25">
      <c r="A4" s="11"/>
      <c r="B4" s="297" t="s">
        <v>168</v>
      </c>
      <c r="C4" s="297"/>
      <c r="D4" s="297"/>
      <c r="E4" s="298" t="s">
        <v>7</v>
      </c>
      <c r="F4" s="298"/>
      <c r="G4" s="298"/>
      <c r="H4" s="12">
        <v>3</v>
      </c>
      <c r="I4" s="13"/>
      <c r="J4" s="14"/>
      <c r="K4" s="298" t="s">
        <v>7</v>
      </c>
      <c r="L4" s="298"/>
      <c r="M4" s="298"/>
      <c r="N4" s="12">
        <v>3</v>
      </c>
      <c r="O4" s="14"/>
      <c r="P4" s="14"/>
      <c r="Q4" s="14"/>
      <c r="R4" s="298" t="s">
        <v>7</v>
      </c>
      <c r="S4" s="298"/>
      <c r="T4" s="298"/>
      <c r="U4" s="12">
        <v>3</v>
      </c>
      <c r="V4" s="14"/>
      <c r="W4" s="14"/>
      <c r="X4" s="14"/>
      <c r="Y4" s="298" t="s">
        <v>7</v>
      </c>
      <c r="Z4" s="298"/>
      <c r="AA4" s="298"/>
      <c r="AB4" s="12">
        <v>3</v>
      </c>
      <c r="AC4" s="14"/>
      <c r="AD4" s="14"/>
      <c r="AE4" s="14"/>
      <c r="AF4" s="15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 s="20" t="s">
        <v>8</v>
      </c>
      <c r="BA4" s="20" t="s">
        <v>9</v>
      </c>
      <c r="BB4" s="20" t="s">
        <v>10</v>
      </c>
      <c r="BC4" s="20" t="s">
        <v>11</v>
      </c>
      <c r="BD4" s="20" t="s">
        <v>12</v>
      </c>
      <c r="BE4" s="20" t="s">
        <v>24</v>
      </c>
      <c r="BF4" s="20" t="s">
        <v>107</v>
      </c>
      <c r="BG4" s="20" t="s">
        <v>29</v>
      </c>
      <c r="BH4" s="20" t="s">
        <v>208</v>
      </c>
      <c r="BI4" s="20" t="s">
        <v>13</v>
      </c>
      <c r="BJ4" s="21" t="s">
        <v>14</v>
      </c>
      <c r="BK4" s="22" t="s">
        <v>15</v>
      </c>
      <c r="BL4" s="23" t="s">
        <v>16</v>
      </c>
      <c r="BM4" s="23" t="s">
        <v>17</v>
      </c>
      <c r="BN4" s="23" t="s">
        <v>18</v>
      </c>
      <c r="BO4" s="23" t="s">
        <v>19</v>
      </c>
      <c r="BP4" s="23" t="s">
        <v>20</v>
      </c>
      <c r="BQ4" s="23" t="s">
        <v>21</v>
      </c>
      <c r="BR4" s="254"/>
      <c r="BS4"/>
      <c r="BT4"/>
      <c r="BU4" s="6"/>
      <c r="BV4" s="6"/>
      <c r="BW4"/>
      <c r="BX4"/>
      <c r="BY4"/>
      <c r="BZ4"/>
      <c r="CA4"/>
      <c r="CB4"/>
      <c r="CC4"/>
      <c r="CD4" s="270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L4"/>
    </row>
    <row r="5" spans="1:116" ht="18.95" customHeight="1" thickTop="1" thickBot="1" x14ac:dyDescent="0.25">
      <c r="A5" s="16"/>
      <c r="B5" s="17" t="s">
        <v>22</v>
      </c>
      <c r="C5" s="17"/>
      <c r="D5" s="17"/>
      <c r="E5" s="18">
        <v>3</v>
      </c>
      <c r="F5" s="304" t="s">
        <v>24</v>
      </c>
      <c r="G5" s="304"/>
      <c r="H5" s="304"/>
      <c r="I5" s="304"/>
      <c r="J5" s="304"/>
      <c r="K5" s="18">
        <f>$N$4</f>
        <v>3</v>
      </c>
      <c r="L5" s="304" t="s">
        <v>107</v>
      </c>
      <c r="M5" s="304"/>
      <c r="N5" s="304"/>
      <c r="O5" s="304"/>
      <c r="P5" s="304"/>
      <c r="Q5" s="304"/>
      <c r="R5" s="18">
        <f>$U$4</f>
        <v>3</v>
      </c>
      <c r="S5" s="305" t="s">
        <v>29</v>
      </c>
      <c r="T5" s="305"/>
      <c r="U5" s="305"/>
      <c r="V5" s="305"/>
      <c r="W5" s="305"/>
      <c r="X5" s="305"/>
      <c r="Y5" s="18">
        <f>$AB$4</f>
        <v>3</v>
      </c>
      <c r="Z5" s="295" t="s">
        <v>208</v>
      </c>
      <c r="AA5" s="295"/>
      <c r="AB5" s="295"/>
      <c r="AC5" s="295"/>
      <c r="AD5" s="295"/>
      <c r="AE5" s="295"/>
      <c r="AF5" s="19"/>
      <c r="AG5" s="20" t="s">
        <v>8</v>
      </c>
      <c r="AH5" s="20" t="s">
        <v>9</v>
      </c>
      <c r="AI5" s="20" t="s">
        <v>10</v>
      </c>
      <c r="AJ5" s="20" t="s">
        <v>11</v>
      </c>
      <c r="AK5" s="20" t="s">
        <v>12</v>
      </c>
      <c r="AL5" s="20" t="str">
        <f>$F$5</f>
        <v>VALENCE</v>
      </c>
      <c r="AM5" s="20" t="str">
        <f>$L$5</f>
        <v>TOULOUSE</v>
      </c>
      <c r="AN5" s="20" t="str">
        <f>$S$5</f>
        <v>LE SEQUESTRE</v>
      </c>
      <c r="AO5" s="20" t="str">
        <f>$Z$5</f>
        <v>MIRANDOL</v>
      </c>
      <c r="AP5" s="20" t="s">
        <v>13</v>
      </c>
      <c r="AQ5" s="21" t="s">
        <v>14</v>
      </c>
      <c r="AR5" s="22" t="s">
        <v>15</v>
      </c>
      <c r="AS5" s="23" t="s">
        <v>16</v>
      </c>
      <c r="AT5" s="23" t="s">
        <v>17</v>
      </c>
      <c r="AU5" s="23" t="s">
        <v>18</v>
      </c>
      <c r="AV5" s="23" t="s">
        <v>19</v>
      </c>
      <c r="AW5" s="23" t="s">
        <v>20</v>
      </c>
      <c r="AX5" s="23" t="s">
        <v>21</v>
      </c>
      <c r="AY5" s="24"/>
      <c r="AZ5" s="284" t="s">
        <v>26</v>
      </c>
      <c r="BA5" s="284" t="s">
        <v>98</v>
      </c>
      <c r="BB5" s="284" t="s">
        <v>34</v>
      </c>
      <c r="BC5" s="284" t="s">
        <v>173</v>
      </c>
      <c r="BD5" s="172">
        <v>9</v>
      </c>
      <c r="BE5" s="103">
        <v>136</v>
      </c>
      <c r="BF5" s="20">
        <v>133</v>
      </c>
      <c r="BG5" s="20">
        <v>142</v>
      </c>
      <c r="BH5" s="20">
        <v>132</v>
      </c>
      <c r="BI5" s="20">
        <v>543</v>
      </c>
      <c r="BJ5" s="32">
        <v>45.25</v>
      </c>
      <c r="BK5" s="32">
        <v>54.25</v>
      </c>
      <c r="BL5" s="148"/>
      <c r="BM5" s="31">
        <v>3</v>
      </c>
      <c r="BN5" s="31">
        <v>3</v>
      </c>
      <c r="BO5" s="31">
        <v>3</v>
      </c>
      <c r="BP5" s="31">
        <v>3</v>
      </c>
      <c r="BQ5" s="31">
        <v>12</v>
      </c>
      <c r="BR5" s="255"/>
      <c r="BS5"/>
      <c r="BT5"/>
      <c r="BU5" s="6"/>
      <c r="BV5" s="6"/>
      <c r="BW5"/>
      <c r="BX5"/>
      <c r="BY5"/>
      <c r="BZ5"/>
      <c r="CA5"/>
      <c r="CB5"/>
      <c r="CC5"/>
      <c r="CD5" s="270"/>
      <c r="CE5"/>
      <c r="CF5"/>
      <c r="CG5"/>
      <c r="CH5"/>
      <c r="CI5"/>
      <c r="CJ5"/>
      <c r="CK5"/>
      <c r="CL5" s="24"/>
      <c r="CM5"/>
      <c r="CN5" s="25" t="s">
        <v>30</v>
      </c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7"/>
      <c r="DG5" s="27"/>
      <c r="DH5" s="27"/>
      <c r="DI5" s="27"/>
      <c r="DJ5" s="27"/>
      <c r="DL5"/>
    </row>
    <row r="6" spans="1:116" ht="18.95" customHeight="1" thickTop="1" thickBot="1" x14ac:dyDescent="0.25">
      <c r="A6" s="28" t="s">
        <v>8</v>
      </c>
      <c r="B6" s="28" t="s">
        <v>9</v>
      </c>
      <c r="C6" s="28" t="s">
        <v>10</v>
      </c>
      <c r="D6" s="28" t="s">
        <v>31</v>
      </c>
      <c r="E6" s="29" t="s">
        <v>32</v>
      </c>
      <c r="F6" s="28">
        <v>1</v>
      </c>
      <c r="G6" s="28">
        <v>2</v>
      </c>
      <c r="H6" s="28">
        <v>3</v>
      </c>
      <c r="I6" s="28">
        <v>4</v>
      </c>
      <c r="J6" s="28" t="s">
        <v>21</v>
      </c>
      <c r="K6" s="29" t="s">
        <v>32</v>
      </c>
      <c r="L6" s="28">
        <v>1</v>
      </c>
      <c r="M6" s="28">
        <v>2</v>
      </c>
      <c r="N6" s="28">
        <v>3</v>
      </c>
      <c r="O6" s="28">
        <v>4</v>
      </c>
      <c r="P6" s="28" t="s">
        <v>21</v>
      </c>
      <c r="Q6" s="28" t="s">
        <v>33</v>
      </c>
      <c r="R6" s="29" t="s">
        <v>32</v>
      </c>
      <c r="S6" s="28">
        <v>1</v>
      </c>
      <c r="T6" s="28">
        <v>2</v>
      </c>
      <c r="U6" s="28">
        <v>3</v>
      </c>
      <c r="V6" s="28">
        <v>4</v>
      </c>
      <c r="W6" s="28" t="s">
        <v>21</v>
      </c>
      <c r="X6" s="28" t="s">
        <v>33</v>
      </c>
      <c r="Y6" s="29" t="s">
        <v>32</v>
      </c>
      <c r="Z6" s="28">
        <v>1</v>
      </c>
      <c r="AA6" s="28">
        <v>2</v>
      </c>
      <c r="AB6" s="28">
        <v>3</v>
      </c>
      <c r="AC6" s="28">
        <v>4</v>
      </c>
      <c r="AD6" s="28" t="s">
        <v>21</v>
      </c>
      <c r="AE6" s="28" t="s">
        <v>33</v>
      </c>
      <c r="AF6" s="30"/>
      <c r="AG6" s="20" t="str">
        <f t="shared" ref="AG6:AG15" si="0">A7</f>
        <v>E</v>
      </c>
      <c r="AH6" s="31" t="str">
        <f t="shared" ref="AH6:AH15" si="1">B7</f>
        <v>MOISSET</v>
      </c>
      <c r="AI6" s="31" t="str">
        <f t="shared" ref="AI6:AI15" si="2">C7</f>
        <v>ALAIN</v>
      </c>
      <c r="AJ6" s="31" t="str">
        <f t="shared" ref="AJ6:AJ15" si="3">$B$4</f>
        <v>BARAQUEVILLE 1</v>
      </c>
      <c r="AK6" s="20">
        <f t="shared" ref="AK6:AK15" si="4">D7</f>
        <v>4</v>
      </c>
      <c r="AL6" s="20">
        <f t="shared" ref="AL6:AL15" si="5">J7</f>
        <v>0</v>
      </c>
      <c r="AM6" s="20">
        <f t="shared" ref="AM6:AM15" si="6">P7</f>
        <v>0</v>
      </c>
      <c r="AN6" s="20">
        <f>W133</f>
        <v>0</v>
      </c>
      <c r="AO6" s="20">
        <f t="shared" ref="AO6:AO15" si="7">AD7</f>
        <v>0</v>
      </c>
      <c r="AP6" s="20">
        <f t="shared" ref="AP6:AP37" si="8">SUM(AL6:AO6)</f>
        <v>0</v>
      </c>
      <c r="AQ6" s="32" t="e">
        <f t="shared" ref="AQ6:AQ37" si="9">AP6/AX6</f>
        <v>#DIV/0!</v>
      </c>
      <c r="AR6" s="32" t="e">
        <f t="shared" ref="AR6:AR15" si="10">AQ6+D7</f>
        <v>#DIV/0!</v>
      </c>
      <c r="AS6" s="31"/>
      <c r="AT6" s="31">
        <f t="shared" ref="AT6:AT14" si="11">IF(AL6&gt;0,$H$4,0)</f>
        <v>0</v>
      </c>
      <c r="AU6" s="31">
        <f t="shared" ref="AU6:AU14" si="12">IF(AM6&gt;0,$N$4,0)</f>
        <v>0</v>
      </c>
      <c r="AV6" s="31">
        <f t="shared" ref="AV6:AV14" si="13">IF(AN6&gt;0,$U$4,0)</f>
        <v>0</v>
      </c>
      <c r="AW6" s="31">
        <f t="shared" ref="AW6:AW14" si="14">IF(AO6&gt;0,$AB$4,0)</f>
        <v>0</v>
      </c>
      <c r="AX6" s="31">
        <f t="shared" ref="AX6:AX37" si="15">SUM(AT6:AW6)</f>
        <v>0</v>
      </c>
      <c r="AY6" s="33"/>
      <c r="AZ6" s="20" t="s">
        <v>26</v>
      </c>
      <c r="BA6" s="20" t="s">
        <v>185</v>
      </c>
      <c r="BB6" s="20" t="s">
        <v>28</v>
      </c>
      <c r="BC6" s="31" t="s">
        <v>177</v>
      </c>
      <c r="BD6" s="20">
        <v>9</v>
      </c>
      <c r="BE6" s="20">
        <v>125</v>
      </c>
      <c r="BF6" s="20">
        <v>116</v>
      </c>
      <c r="BG6" s="20">
        <v>129</v>
      </c>
      <c r="BH6" s="20">
        <v>111</v>
      </c>
      <c r="BI6" s="20">
        <v>481</v>
      </c>
      <c r="BJ6" s="32">
        <v>40.083333333333336</v>
      </c>
      <c r="BK6" s="32">
        <v>40.083333333333336</v>
      </c>
      <c r="BL6" s="31"/>
      <c r="BM6" s="31">
        <v>3</v>
      </c>
      <c r="BN6" s="31">
        <v>3</v>
      </c>
      <c r="BO6" s="31">
        <v>3</v>
      </c>
      <c r="BP6" s="31">
        <v>3</v>
      </c>
      <c r="BQ6" s="31">
        <v>12</v>
      </c>
      <c r="BR6" s="255"/>
      <c r="BS6" s="24"/>
      <c r="BT6" s="34" t="s">
        <v>36</v>
      </c>
      <c r="BU6" s="289"/>
      <c r="BV6" s="290"/>
      <c r="BW6" s="1" t="s">
        <v>230</v>
      </c>
      <c r="BX6"/>
      <c r="BY6"/>
      <c r="BZ6"/>
      <c r="CA6"/>
      <c r="CB6"/>
      <c r="CC6"/>
      <c r="CD6" s="270"/>
      <c r="CE6"/>
      <c r="CF6"/>
      <c r="CG6"/>
      <c r="CH6"/>
      <c r="CI6"/>
      <c r="CJ6"/>
      <c r="CK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7"/>
      <c r="DG6" s="27"/>
      <c r="DH6" s="27"/>
      <c r="DI6" s="27"/>
      <c r="DJ6" s="27"/>
      <c r="DL6"/>
    </row>
    <row r="7" spans="1:116" ht="18.95" customHeight="1" thickTop="1" thickBot="1" x14ac:dyDescent="0.25">
      <c r="A7" s="35" t="s">
        <v>37</v>
      </c>
      <c r="B7" s="36" t="s">
        <v>69</v>
      </c>
      <c r="C7" s="36" t="s">
        <v>70</v>
      </c>
      <c r="D7" s="37">
        <v>4</v>
      </c>
      <c r="E7" s="127">
        <f>IF(F7&gt;0,D7*$E$5,0)</f>
        <v>0</v>
      </c>
      <c r="F7" s="38"/>
      <c r="G7" s="38"/>
      <c r="H7" s="38"/>
      <c r="I7" s="38"/>
      <c r="J7" s="39">
        <f t="shared" ref="J7:J16" si="16">F7+G7+H7+I7</f>
        <v>0</v>
      </c>
      <c r="K7" s="40">
        <f>IF(L7&gt;0,D7*$K$5,0)</f>
        <v>0</v>
      </c>
      <c r="L7" s="38"/>
      <c r="M7" s="38"/>
      <c r="N7" s="38"/>
      <c r="O7" s="38"/>
      <c r="P7" s="41">
        <f t="shared" ref="P7:P16" si="17">L7+M7+N7+O7</f>
        <v>0</v>
      </c>
      <c r="Q7" s="41">
        <f t="shared" ref="Q7:Q16" si="18">J7+P7</f>
        <v>0</v>
      </c>
      <c r="R7" s="40">
        <f t="shared" ref="R7:R16" si="19">IF(S7&gt;0,D7*$R$5,0)</f>
        <v>0</v>
      </c>
      <c r="S7" s="38"/>
      <c r="T7" s="38"/>
      <c r="U7" s="38"/>
      <c r="V7" s="38"/>
      <c r="W7" s="41">
        <f t="shared" ref="W7:W16" si="20">S7+T7+U7+V7</f>
        <v>0</v>
      </c>
      <c r="X7" s="41">
        <f t="shared" ref="X7:X16" si="21">J7+P7+W7</f>
        <v>0</v>
      </c>
      <c r="Y7" s="40">
        <f>IF(Z7&gt;0,D7*$Y$5,0)</f>
        <v>0</v>
      </c>
      <c r="Z7" s="38"/>
      <c r="AA7" s="38"/>
      <c r="AB7" s="38"/>
      <c r="AC7" s="38"/>
      <c r="AD7" s="41">
        <f t="shared" ref="AD7:AD16" si="22">Z7+AA7+AB7+AC7</f>
        <v>0</v>
      </c>
      <c r="AE7" s="41">
        <f>J7+P7+W7+AD7</f>
        <v>0</v>
      </c>
      <c r="AF7" s="15"/>
      <c r="AG7" s="20" t="str">
        <f t="shared" si="0"/>
        <v>E</v>
      </c>
      <c r="AH7" s="31" t="str">
        <f t="shared" si="1"/>
        <v>PRIVAT</v>
      </c>
      <c r="AI7" s="31" t="str">
        <f t="shared" si="2"/>
        <v>HUBERT</v>
      </c>
      <c r="AJ7" s="31" t="str">
        <f t="shared" si="3"/>
        <v>BARAQUEVILLE 1</v>
      </c>
      <c r="AK7" s="20">
        <f t="shared" si="4"/>
        <v>7</v>
      </c>
      <c r="AL7" s="20">
        <f t="shared" si="5"/>
        <v>121</v>
      </c>
      <c r="AM7" s="20">
        <f t="shared" si="6"/>
        <v>119</v>
      </c>
      <c r="AN7" s="20">
        <f t="shared" ref="AN7:AN15" si="23">W8</f>
        <v>139</v>
      </c>
      <c r="AO7" s="20">
        <f t="shared" si="7"/>
        <v>0</v>
      </c>
      <c r="AP7" s="20">
        <f t="shared" si="8"/>
        <v>379</v>
      </c>
      <c r="AQ7" s="32">
        <f t="shared" si="9"/>
        <v>42.111111111111114</v>
      </c>
      <c r="AR7" s="32">
        <f t="shared" si="10"/>
        <v>49.111111111111114</v>
      </c>
      <c r="AS7" s="31"/>
      <c r="AT7" s="31">
        <f t="shared" si="11"/>
        <v>3</v>
      </c>
      <c r="AU7" s="31">
        <f t="shared" si="12"/>
        <v>3</v>
      </c>
      <c r="AV7" s="31">
        <f t="shared" si="13"/>
        <v>3</v>
      </c>
      <c r="AW7" s="31">
        <f t="shared" si="14"/>
        <v>0</v>
      </c>
      <c r="AX7" s="31">
        <f t="shared" si="15"/>
        <v>9</v>
      </c>
      <c r="AY7" s="33"/>
      <c r="AZ7" s="20" t="s">
        <v>26</v>
      </c>
      <c r="BA7" s="20" t="s">
        <v>104</v>
      </c>
      <c r="BB7" s="20" t="s">
        <v>68</v>
      </c>
      <c r="BC7" s="31" t="s">
        <v>166</v>
      </c>
      <c r="BD7" s="20">
        <v>12</v>
      </c>
      <c r="BE7" s="20">
        <v>111</v>
      </c>
      <c r="BF7" s="20">
        <v>104</v>
      </c>
      <c r="BG7" s="20">
        <v>123</v>
      </c>
      <c r="BH7" s="20">
        <v>124</v>
      </c>
      <c r="BI7" s="20">
        <v>462</v>
      </c>
      <c r="BJ7" s="32">
        <v>38.5</v>
      </c>
      <c r="BK7" s="32">
        <v>50.5</v>
      </c>
      <c r="BL7" s="31"/>
      <c r="BM7" s="31">
        <v>3</v>
      </c>
      <c r="BN7" s="31">
        <v>3</v>
      </c>
      <c r="BO7" s="31">
        <v>3</v>
      </c>
      <c r="BP7" s="31">
        <v>3</v>
      </c>
      <c r="BQ7" s="31">
        <v>12</v>
      </c>
      <c r="BR7" s="255"/>
      <c r="BS7"/>
      <c r="BT7"/>
      <c r="BU7" s="6"/>
      <c r="BV7" s="6"/>
      <c r="BW7"/>
      <c r="BX7"/>
      <c r="BY7"/>
      <c r="BZ7"/>
      <c r="CA7"/>
      <c r="CB7"/>
      <c r="CC7"/>
      <c r="CD7" s="270"/>
      <c r="CE7"/>
      <c r="CF7"/>
      <c r="CG7"/>
      <c r="CH7"/>
      <c r="CI7"/>
      <c r="CJ7"/>
      <c r="CK7"/>
      <c r="CM7" s="42"/>
      <c r="CN7" s="43"/>
      <c r="CO7" s="44"/>
      <c r="CP7" s="45" t="str">
        <f>$F$5</f>
        <v>VALENCE</v>
      </c>
      <c r="CQ7" s="46"/>
      <c r="CR7" s="44"/>
      <c r="CS7" s="45" t="str">
        <f>$L$5</f>
        <v>TOULOUSE</v>
      </c>
      <c r="CT7" s="46"/>
      <c r="CU7" s="44"/>
      <c r="CV7" s="45" t="str">
        <f>$S$5</f>
        <v>LE SEQUESTRE</v>
      </c>
      <c r="CW7" s="46"/>
      <c r="CX7" s="44"/>
      <c r="CY7" s="47" t="str">
        <f>Z5</f>
        <v>MIRANDOL</v>
      </c>
      <c r="CZ7" s="46"/>
      <c r="DA7" s="44"/>
      <c r="DB7" s="48" t="s">
        <v>41</v>
      </c>
      <c r="DC7" s="46"/>
      <c r="DD7" s="302" t="s">
        <v>14</v>
      </c>
      <c r="DE7" s="302"/>
      <c r="DF7" s="50"/>
      <c r="DG7" s="303" t="s">
        <v>42</v>
      </c>
      <c r="DH7" s="303"/>
      <c r="DI7" s="303"/>
      <c r="DJ7" s="50"/>
      <c r="DL7"/>
    </row>
    <row r="8" spans="1:116" ht="18.95" customHeight="1" thickTop="1" thickBot="1" x14ac:dyDescent="0.25">
      <c r="A8" s="52" t="s">
        <v>37</v>
      </c>
      <c r="B8" s="53" t="s">
        <v>43</v>
      </c>
      <c r="C8" s="53" t="s">
        <v>44</v>
      </c>
      <c r="D8" s="54">
        <v>7</v>
      </c>
      <c r="E8" s="55">
        <f t="shared" ref="E8:E14" si="24">IF(F8&gt;0,D8*$E$5,0)</f>
        <v>21</v>
      </c>
      <c r="F8" s="56">
        <v>41</v>
      </c>
      <c r="G8" s="56">
        <v>43</v>
      </c>
      <c r="H8" s="56">
        <v>37</v>
      </c>
      <c r="I8" s="56"/>
      <c r="J8" s="57">
        <f t="shared" si="16"/>
        <v>121</v>
      </c>
      <c r="K8" s="29">
        <f t="shared" ref="K8:K15" si="25">IF(L8&gt;0,D8*$K$5,0)</f>
        <v>21</v>
      </c>
      <c r="L8" s="56">
        <v>32</v>
      </c>
      <c r="M8" s="56">
        <v>37</v>
      </c>
      <c r="N8" s="56">
        <v>50</v>
      </c>
      <c r="O8" s="56"/>
      <c r="P8" s="58">
        <f t="shared" si="17"/>
        <v>119</v>
      </c>
      <c r="Q8" s="58">
        <f t="shared" si="18"/>
        <v>240</v>
      </c>
      <c r="R8" s="29">
        <f t="shared" si="19"/>
        <v>21</v>
      </c>
      <c r="S8" s="56">
        <v>44</v>
      </c>
      <c r="T8" s="56">
        <v>49</v>
      </c>
      <c r="U8" s="56">
        <v>46</v>
      </c>
      <c r="V8" s="56"/>
      <c r="W8" s="58">
        <f t="shared" si="20"/>
        <v>139</v>
      </c>
      <c r="X8" s="58">
        <f t="shared" si="21"/>
        <v>379</v>
      </c>
      <c r="Y8" s="249">
        <f>IF(Z8&gt;0,D8*$Y$5,0)</f>
        <v>21</v>
      </c>
      <c r="Z8" s="56">
        <v>38</v>
      </c>
      <c r="AA8" s="56">
        <v>45</v>
      </c>
      <c r="AB8" s="56">
        <v>40</v>
      </c>
      <c r="AC8" s="56"/>
      <c r="AD8" s="58"/>
      <c r="AE8" s="58">
        <f>J8+P8+W8+AD8</f>
        <v>379</v>
      </c>
      <c r="AF8" s="15"/>
      <c r="AG8" s="20" t="str">
        <f t="shared" si="0"/>
        <v>E</v>
      </c>
      <c r="AH8" s="31" t="str">
        <f t="shared" si="1"/>
        <v xml:space="preserve">MOULY </v>
      </c>
      <c r="AI8" s="31" t="str">
        <f t="shared" si="2"/>
        <v>BERNARD</v>
      </c>
      <c r="AJ8" s="31" t="str">
        <f t="shared" si="3"/>
        <v>BARAQUEVILLE 1</v>
      </c>
      <c r="AK8" s="20">
        <f t="shared" si="4"/>
        <v>4</v>
      </c>
      <c r="AL8" s="20">
        <f t="shared" si="5"/>
        <v>0</v>
      </c>
      <c r="AM8" s="20">
        <f t="shared" si="6"/>
        <v>0</v>
      </c>
      <c r="AN8" s="20">
        <f t="shared" si="23"/>
        <v>0</v>
      </c>
      <c r="AO8" s="20">
        <f t="shared" si="7"/>
        <v>0</v>
      </c>
      <c r="AP8" s="20">
        <f t="shared" si="8"/>
        <v>0</v>
      </c>
      <c r="AQ8" s="32" t="e">
        <f t="shared" si="9"/>
        <v>#DIV/0!</v>
      </c>
      <c r="AR8" s="32" t="e">
        <f t="shared" si="10"/>
        <v>#DIV/0!</v>
      </c>
      <c r="AS8" s="31"/>
      <c r="AT8" s="31">
        <f t="shared" si="11"/>
        <v>0</v>
      </c>
      <c r="AU8" s="31">
        <f t="shared" si="12"/>
        <v>0</v>
      </c>
      <c r="AV8" s="31">
        <f t="shared" si="13"/>
        <v>0</v>
      </c>
      <c r="AW8" s="31">
        <f t="shared" si="14"/>
        <v>0</v>
      </c>
      <c r="AX8" s="31">
        <f t="shared" si="15"/>
        <v>0</v>
      </c>
      <c r="AY8" s="33"/>
      <c r="AZ8" s="20" t="s">
        <v>26</v>
      </c>
      <c r="BA8" s="20" t="s">
        <v>39</v>
      </c>
      <c r="BB8" s="20" t="s">
        <v>226</v>
      </c>
      <c r="BC8" s="31" t="s">
        <v>213</v>
      </c>
      <c r="BD8" s="20">
        <v>9</v>
      </c>
      <c r="BE8" s="103">
        <v>96</v>
      </c>
      <c r="BF8" s="20">
        <v>137</v>
      </c>
      <c r="BG8" s="20">
        <v>131</v>
      </c>
      <c r="BH8" s="20">
        <v>97</v>
      </c>
      <c r="BI8" s="20">
        <v>461</v>
      </c>
      <c r="BJ8" s="32">
        <v>38.416666666666664</v>
      </c>
      <c r="BK8" s="32">
        <v>38.416666666666664</v>
      </c>
      <c r="BL8" s="31"/>
      <c r="BM8" s="31">
        <v>3</v>
      </c>
      <c r="BN8" s="31">
        <v>3</v>
      </c>
      <c r="BO8" s="31">
        <v>3</v>
      </c>
      <c r="BP8" s="31">
        <v>3</v>
      </c>
      <c r="BQ8" s="31">
        <v>12</v>
      </c>
      <c r="BR8" s="255"/>
      <c r="BS8" s="59" t="s">
        <v>46</v>
      </c>
      <c r="BT8" s="60" t="s">
        <v>8</v>
      </c>
      <c r="BU8" s="292" t="s">
        <v>9</v>
      </c>
      <c r="BV8" s="282" t="s">
        <v>10</v>
      </c>
      <c r="BW8" s="60" t="s">
        <v>11</v>
      </c>
      <c r="BX8" s="60" t="s">
        <v>47</v>
      </c>
      <c r="BY8" s="60" t="str">
        <f>$F$5</f>
        <v>VALENCE</v>
      </c>
      <c r="BZ8" s="60" t="str">
        <f>$L$5</f>
        <v>TOULOUSE</v>
      </c>
      <c r="CA8" s="60" t="str">
        <f>$S$5</f>
        <v>LE SEQUESTRE</v>
      </c>
      <c r="CB8" s="60" t="str">
        <f>$Z$5</f>
        <v>MIRANDOL</v>
      </c>
      <c r="CC8" s="60" t="s">
        <v>13</v>
      </c>
      <c r="CD8" s="279" t="s">
        <v>14</v>
      </c>
      <c r="CE8" s="61" t="s">
        <v>15</v>
      </c>
      <c r="CF8" s="62" t="s">
        <v>16</v>
      </c>
      <c r="CG8" s="63" t="s">
        <v>17</v>
      </c>
      <c r="CH8" s="63" t="s">
        <v>18</v>
      </c>
      <c r="CI8" s="63" t="s">
        <v>19</v>
      </c>
      <c r="CJ8" s="63" t="s">
        <v>48</v>
      </c>
      <c r="CK8" s="63" t="s">
        <v>21</v>
      </c>
      <c r="CM8" s="64" t="s">
        <v>8</v>
      </c>
      <c r="CN8" s="64" t="s">
        <v>11</v>
      </c>
      <c r="CO8" s="65" t="s">
        <v>49</v>
      </c>
      <c r="CP8" s="66" t="s">
        <v>50</v>
      </c>
      <c r="CQ8" s="67" t="s">
        <v>51</v>
      </c>
      <c r="CR8" s="65" t="s">
        <v>52</v>
      </c>
      <c r="CS8" s="66" t="s">
        <v>53</v>
      </c>
      <c r="CT8" s="67" t="s">
        <v>54</v>
      </c>
      <c r="CU8" s="65" t="s">
        <v>55</v>
      </c>
      <c r="CV8" s="66" t="s">
        <v>56</v>
      </c>
      <c r="CW8" s="67" t="s">
        <v>57</v>
      </c>
      <c r="CX8" s="68" t="s">
        <v>58</v>
      </c>
      <c r="CY8" s="69" t="s">
        <v>59</v>
      </c>
      <c r="CZ8" s="69" t="s">
        <v>60</v>
      </c>
      <c r="DA8" s="65" t="s">
        <v>61</v>
      </c>
      <c r="DB8" s="66" t="s">
        <v>62</v>
      </c>
      <c r="DC8" s="70" t="s">
        <v>13</v>
      </c>
      <c r="DD8" s="71" t="s">
        <v>63</v>
      </c>
      <c r="DE8" s="72" t="s">
        <v>64</v>
      </c>
      <c r="DF8" s="73" t="str">
        <f>CP7</f>
        <v>VALENCE</v>
      </c>
      <c r="DG8" s="51" t="str">
        <f>CS7</f>
        <v>TOULOUSE</v>
      </c>
      <c r="DH8" s="51" t="str">
        <f>CV7</f>
        <v>LE SEQUESTRE</v>
      </c>
      <c r="DI8" s="51" t="str">
        <f>CY7</f>
        <v>MIRANDOL</v>
      </c>
      <c r="DJ8" s="74" t="s">
        <v>21</v>
      </c>
      <c r="DL8"/>
    </row>
    <row r="9" spans="1:116" ht="18.95" customHeight="1" thickBot="1" x14ac:dyDescent="0.25">
      <c r="A9" s="52" t="s">
        <v>37</v>
      </c>
      <c r="B9" s="53" t="s">
        <v>181</v>
      </c>
      <c r="C9" s="53" t="s">
        <v>38</v>
      </c>
      <c r="D9" s="54">
        <v>4</v>
      </c>
      <c r="E9" s="55">
        <f t="shared" si="24"/>
        <v>0</v>
      </c>
      <c r="F9" s="56"/>
      <c r="G9" s="56"/>
      <c r="H9" s="56"/>
      <c r="I9" s="56"/>
      <c r="J9" s="58">
        <f t="shared" si="16"/>
        <v>0</v>
      </c>
      <c r="K9" s="29">
        <f t="shared" si="25"/>
        <v>0</v>
      </c>
      <c r="L9" s="56"/>
      <c r="M9" s="56"/>
      <c r="N9" s="56"/>
      <c r="O9" s="56"/>
      <c r="P9" s="58">
        <f t="shared" si="17"/>
        <v>0</v>
      </c>
      <c r="Q9" s="58">
        <f t="shared" si="18"/>
        <v>0</v>
      </c>
      <c r="R9" s="29">
        <f t="shared" si="19"/>
        <v>0</v>
      </c>
      <c r="S9" s="56"/>
      <c r="T9" s="56"/>
      <c r="U9" s="56"/>
      <c r="V9" s="56"/>
      <c r="W9" s="58">
        <f t="shared" si="20"/>
        <v>0</v>
      </c>
      <c r="X9" s="58">
        <f t="shared" si="21"/>
        <v>0</v>
      </c>
      <c r="Y9" s="29">
        <f t="shared" ref="Y9:Y16" si="26">IF(Z9&gt;0,D9*$Y$5,0)</f>
        <v>0</v>
      </c>
      <c r="Z9" s="56"/>
      <c r="AA9" s="56"/>
      <c r="AB9" s="56"/>
      <c r="AC9" s="56"/>
      <c r="AD9" s="58">
        <f t="shared" si="22"/>
        <v>0</v>
      </c>
      <c r="AE9" s="58">
        <f>J9+P9+W9+AD9</f>
        <v>0</v>
      </c>
      <c r="AF9" s="15"/>
      <c r="AG9" s="20" t="str">
        <f t="shared" si="0"/>
        <v>E</v>
      </c>
      <c r="AH9" s="31" t="str">
        <f t="shared" si="1"/>
        <v>FOUCRAS</v>
      </c>
      <c r="AI9" s="31" t="str">
        <f t="shared" si="2"/>
        <v>MICHEL</v>
      </c>
      <c r="AJ9" s="31" t="str">
        <f t="shared" si="3"/>
        <v>BARAQUEVILLE 1</v>
      </c>
      <c r="AK9" s="20">
        <f t="shared" si="4"/>
        <v>5</v>
      </c>
      <c r="AL9" s="20">
        <f t="shared" si="5"/>
        <v>120</v>
      </c>
      <c r="AM9" s="20">
        <f t="shared" si="6"/>
        <v>0</v>
      </c>
      <c r="AN9" s="20">
        <f t="shared" si="23"/>
        <v>142</v>
      </c>
      <c r="AO9" s="20">
        <f t="shared" si="7"/>
        <v>0</v>
      </c>
      <c r="AP9" s="20">
        <f t="shared" si="8"/>
        <v>262</v>
      </c>
      <c r="AQ9" s="32">
        <f t="shared" si="9"/>
        <v>43.666666666666664</v>
      </c>
      <c r="AR9" s="32">
        <f t="shared" si="10"/>
        <v>48.666666666666664</v>
      </c>
      <c r="AS9" s="31"/>
      <c r="AT9" s="31">
        <f t="shared" si="11"/>
        <v>3</v>
      </c>
      <c r="AU9" s="31">
        <f t="shared" si="12"/>
        <v>0</v>
      </c>
      <c r="AV9" s="31">
        <f t="shared" si="13"/>
        <v>3</v>
      </c>
      <c r="AW9" s="31">
        <f t="shared" si="14"/>
        <v>0</v>
      </c>
      <c r="AX9" s="31">
        <f t="shared" si="15"/>
        <v>6</v>
      </c>
      <c r="AY9" s="33"/>
      <c r="AZ9" s="284" t="s">
        <v>26</v>
      </c>
      <c r="BA9" s="284" t="s">
        <v>83</v>
      </c>
      <c r="BB9" s="284" t="s">
        <v>75</v>
      </c>
      <c r="BC9" s="284" t="s">
        <v>211</v>
      </c>
      <c r="BD9" s="172">
        <v>8</v>
      </c>
      <c r="BE9" s="103">
        <v>120</v>
      </c>
      <c r="BF9" s="20">
        <v>113</v>
      </c>
      <c r="BG9" s="20">
        <v>121</v>
      </c>
      <c r="BH9" s="20">
        <v>105</v>
      </c>
      <c r="BI9" s="20">
        <v>459</v>
      </c>
      <c r="BJ9" s="32">
        <v>38.25</v>
      </c>
      <c r="BK9" s="32">
        <v>46.25</v>
      </c>
      <c r="BL9" s="148"/>
      <c r="BM9" s="31">
        <v>3</v>
      </c>
      <c r="BN9" s="31">
        <v>3</v>
      </c>
      <c r="BO9" s="31">
        <v>3</v>
      </c>
      <c r="BP9" s="31">
        <v>3</v>
      </c>
      <c r="BQ9" s="31">
        <v>12</v>
      </c>
      <c r="BR9" s="255"/>
      <c r="BS9" s="278">
        <v>1</v>
      </c>
      <c r="BT9" t="s">
        <v>37</v>
      </c>
      <c r="BU9" s="291" t="s">
        <v>74</v>
      </c>
      <c r="BV9" s="291" t="s">
        <v>75</v>
      </c>
      <c r="BW9" s="284" t="s">
        <v>213</v>
      </c>
      <c r="BX9" s="172">
        <v>3</v>
      </c>
      <c r="BY9" s="103">
        <v>127</v>
      </c>
      <c r="BZ9" s="20">
        <v>140</v>
      </c>
      <c r="CA9" s="20">
        <v>144</v>
      </c>
      <c r="CB9" s="20">
        <v>122</v>
      </c>
      <c r="CC9" s="20">
        <v>533</v>
      </c>
      <c r="CD9" s="32">
        <v>44.416666666666664</v>
      </c>
      <c r="CE9" s="32">
        <v>44.416666666666664</v>
      </c>
      <c r="CF9" s="148"/>
      <c r="CG9" s="31">
        <v>3</v>
      </c>
      <c r="CH9" s="31">
        <v>3</v>
      </c>
      <c r="CI9" s="31">
        <v>3</v>
      </c>
      <c r="CJ9" s="31">
        <v>3</v>
      </c>
      <c r="CK9" s="31">
        <v>12</v>
      </c>
      <c r="CM9" s="75"/>
      <c r="CN9" s="76" t="str">
        <f>B4</f>
        <v>BARAQUEVILLE 1</v>
      </c>
      <c r="CO9" s="77">
        <f>J18</f>
        <v>241</v>
      </c>
      <c r="CP9" s="78">
        <f>E17</f>
        <v>36</v>
      </c>
      <c r="CQ9" s="79">
        <f t="shared" ref="CQ9:CQ31" si="27">SUM(CO9:CP9)</f>
        <v>277</v>
      </c>
      <c r="CR9" s="77">
        <f>P18</f>
        <v>226</v>
      </c>
      <c r="CS9" s="78">
        <f>K17</f>
        <v>48</v>
      </c>
      <c r="CT9" s="79">
        <f t="shared" ref="CT9:CT31" si="28">SUM(CR9:CS9)</f>
        <v>274</v>
      </c>
      <c r="CU9" s="77">
        <f>W18</f>
        <v>281</v>
      </c>
      <c r="CV9" s="78">
        <f>R17</f>
        <v>36</v>
      </c>
      <c r="CW9" s="79">
        <f t="shared" ref="CW9:CW31" si="29">SUM(CU9:CV9)</f>
        <v>317</v>
      </c>
      <c r="CX9" s="77">
        <f>AD18</f>
        <v>241</v>
      </c>
      <c r="CY9" s="78">
        <f>Y17</f>
        <v>48</v>
      </c>
      <c r="CZ9" s="79">
        <f t="shared" ref="CZ9:CZ31" si="30">CY9+CX9</f>
        <v>289</v>
      </c>
      <c r="DA9" s="79">
        <f t="shared" ref="DA9:DA31" si="31">SUM(CO9,CR9,CU9,CX9)</f>
        <v>989</v>
      </c>
      <c r="DB9" s="80">
        <f t="shared" ref="DB9:DB31" si="32">SUM(CP9,CS9,CV9,CY9)</f>
        <v>168</v>
      </c>
      <c r="DC9" s="81">
        <f t="shared" ref="DC9:DC31" si="33">SUM(CQ9,CT9,CW9,CZ9)</f>
        <v>1157</v>
      </c>
      <c r="DD9" s="82">
        <f t="shared" ref="DD9:DD31" si="34">(DC9/DJ9)</f>
        <v>24.104166666666668</v>
      </c>
      <c r="DE9" s="83">
        <f t="shared" ref="DE9:DE31" si="35">SUM(DA9/DJ9)</f>
        <v>20.604166666666668</v>
      </c>
      <c r="DF9" s="84">
        <f>IF(CQ9&gt;0,$H$4*4,0)</f>
        <v>12</v>
      </c>
      <c r="DG9" s="84">
        <f>IF(CT9&gt;0,$N$4*4,0)</f>
        <v>12</v>
      </c>
      <c r="DH9" s="84">
        <f>IF(CW9&gt;0,$U$4*4,0)</f>
        <v>12</v>
      </c>
      <c r="DI9" s="84">
        <f>IF(CZ9&gt;0,$AB$4*4,0)</f>
        <v>12</v>
      </c>
      <c r="DJ9" s="84">
        <f t="shared" ref="DJ9:DJ31" si="36">DF9+DG9+DH9+DI9</f>
        <v>48</v>
      </c>
      <c r="DL9" s="85"/>
    </row>
    <row r="10" spans="1:116" ht="18.95" customHeight="1" thickBot="1" x14ac:dyDescent="0.25">
      <c r="A10" s="52" t="s">
        <v>37</v>
      </c>
      <c r="B10" s="53" t="s">
        <v>65</v>
      </c>
      <c r="C10" s="53" t="s">
        <v>66</v>
      </c>
      <c r="D10" s="54">
        <v>5</v>
      </c>
      <c r="E10" s="55">
        <f t="shared" si="24"/>
        <v>15</v>
      </c>
      <c r="F10" s="56">
        <v>43</v>
      </c>
      <c r="G10" s="56">
        <v>29</v>
      </c>
      <c r="H10" s="56">
        <v>48</v>
      </c>
      <c r="I10" s="56"/>
      <c r="J10" s="58">
        <f t="shared" si="16"/>
        <v>120</v>
      </c>
      <c r="K10" s="29">
        <f t="shared" si="25"/>
        <v>0</v>
      </c>
      <c r="L10" s="56"/>
      <c r="M10" s="56"/>
      <c r="N10" s="56"/>
      <c r="O10" s="56"/>
      <c r="P10" s="58">
        <f t="shared" si="17"/>
        <v>0</v>
      </c>
      <c r="Q10" s="58">
        <f t="shared" si="18"/>
        <v>120</v>
      </c>
      <c r="R10" s="29">
        <f t="shared" si="19"/>
        <v>15</v>
      </c>
      <c r="S10" s="56">
        <v>47</v>
      </c>
      <c r="T10" s="56">
        <v>47</v>
      </c>
      <c r="U10" s="56">
        <v>48</v>
      </c>
      <c r="V10" s="56"/>
      <c r="W10" s="58">
        <f t="shared" si="20"/>
        <v>142</v>
      </c>
      <c r="X10" s="58">
        <f t="shared" si="21"/>
        <v>262</v>
      </c>
      <c r="Y10" s="29">
        <f t="shared" si="26"/>
        <v>0</v>
      </c>
      <c r="Z10" s="56"/>
      <c r="AA10" s="56"/>
      <c r="AB10" s="56"/>
      <c r="AC10" s="56"/>
      <c r="AD10" s="58"/>
      <c r="AE10" s="58">
        <f t="shared" ref="AE10:AE16" si="37">J10+P10+W10+AD10</f>
        <v>262</v>
      </c>
      <c r="AF10" s="15"/>
      <c r="AG10" s="20" t="str">
        <f t="shared" si="0"/>
        <v>S</v>
      </c>
      <c r="AH10" s="31" t="str">
        <f t="shared" si="1"/>
        <v>BOUDOU</v>
      </c>
      <c r="AI10" s="31" t="str">
        <f t="shared" si="2"/>
        <v>ALAIN</v>
      </c>
      <c r="AJ10" s="31" t="str">
        <f t="shared" si="3"/>
        <v>BARAQUEVILLE 1</v>
      </c>
      <c r="AK10" s="20">
        <f t="shared" si="4"/>
        <v>9</v>
      </c>
      <c r="AL10" s="20">
        <f t="shared" si="5"/>
        <v>0</v>
      </c>
      <c r="AM10" s="20">
        <f t="shared" si="6"/>
        <v>107</v>
      </c>
      <c r="AN10" s="20">
        <f t="shared" si="23"/>
        <v>0</v>
      </c>
      <c r="AO10" s="20">
        <f t="shared" si="7"/>
        <v>0</v>
      </c>
      <c r="AP10" s="20">
        <f t="shared" si="8"/>
        <v>107</v>
      </c>
      <c r="AQ10" s="32">
        <f t="shared" si="9"/>
        <v>35.666666666666664</v>
      </c>
      <c r="AR10" s="32">
        <f t="shared" si="10"/>
        <v>44.666666666666664</v>
      </c>
      <c r="AS10" s="31"/>
      <c r="AT10" s="31">
        <f t="shared" si="11"/>
        <v>0</v>
      </c>
      <c r="AU10" s="31">
        <f t="shared" si="12"/>
        <v>3</v>
      </c>
      <c r="AV10" s="31">
        <f t="shared" si="13"/>
        <v>0</v>
      </c>
      <c r="AW10" s="31">
        <f t="shared" si="14"/>
        <v>0</v>
      </c>
      <c r="AX10" s="31">
        <f t="shared" si="15"/>
        <v>3</v>
      </c>
      <c r="AY10" s="33"/>
      <c r="AZ10" s="284" t="s">
        <v>26</v>
      </c>
      <c r="BA10" s="284" t="s">
        <v>85</v>
      </c>
      <c r="BB10" s="284" t="s">
        <v>86</v>
      </c>
      <c r="BC10" s="284" t="s">
        <v>173</v>
      </c>
      <c r="BD10" s="172">
        <v>8</v>
      </c>
      <c r="BE10" s="103">
        <v>107</v>
      </c>
      <c r="BF10" s="20">
        <v>120</v>
      </c>
      <c r="BG10" s="20">
        <v>123</v>
      </c>
      <c r="BH10" s="20">
        <v>108</v>
      </c>
      <c r="BI10" s="20">
        <v>458</v>
      </c>
      <c r="BJ10" s="32">
        <v>38.166666666666664</v>
      </c>
      <c r="BK10" s="32">
        <v>46.166666666666664</v>
      </c>
      <c r="BL10" s="148"/>
      <c r="BM10" s="31">
        <v>3</v>
      </c>
      <c r="BN10" s="31">
        <v>3</v>
      </c>
      <c r="BO10" s="31">
        <v>3</v>
      </c>
      <c r="BP10" s="31">
        <v>3</v>
      </c>
      <c r="BQ10" s="31">
        <v>12</v>
      </c>
      <c r="BR10" s="255"/>
      <c r="BS10" s="278">
        <v>2</v>
      </c>
      <c r="BT10" t="s">
        <v>37</v>
      </c>
      <c r="BU10" s="291" t="s">
        <v>192</v>
      </c>
      <c r="BV10" s="291" t="s">
        <v>94</v>
      </c>
      <c r="BW10" s="284" t="s">
        <v>178</v>
      </c>
      <c r="BX10" s="172">
        <v>6</v>
      </c>
      <c r="BY10" s="103">
        <v>117</v>
      </c>
      <c r="BZ10" s="20">
        <v>137</v>
      </c>
      <c r="CA10" s="20">
        <v>144</v>
      </c>
      <c r="CB10" s="20">
        <v>121</v>
      </c>
      <c r="CC10" s="20">
        <v>519</v>
      </c>
      <c r="CD10" s="32">
        <v>43.25</v>
      </c>
      <c r="CE10" s="32">
        <v>55.25</v>
      </c>
      <c r="CF10" s="148"/>
      <c r="CG10" s="31">
        <v>3</v>
      </c>
      <c r="CH10" s="31">
        <v>3</v>
      </c>
      <c r="CI10" s="31">
        <v>3</v>
      </c>
      <c r="CJ10" s="31">
        <v>3</v>
      </c>
      <c r="CK10" s="31">
        <v>12</v>
      </c>
      <c r="CM10" s="75"/>
      <c r="CN10" s="76" t="str">
        <f>B24</f>
        <v>BRESSOLS 1</v>
      </c>
      <c r="CO10" s="77">
        <f>J38</f>
        <v>196</v>
      </c>
      <c r="CP10" s="78">
        <f>E37</f>
        <v>84</v>
      </c>
      <c r="CQ10" s="79">
        <f t="shared" si="27"/>
        <v>280</v>
      </c>
      <c r="CR10" s="77">
        <f>P38</f>
        <v>245</v>
      </c>
      <c r="CS10" s="78">
        <f>K37</f>
        <v>54</v>
      </c>
      <c r="CT10" s="79">
        <f t="shared" si="28"/>
        <v>299</v>
      </c>
      <c r="CU10" s="77">
        <f>W38</f>
        <v>184</v>
      </c>
      <c r="CV10" s="78">
        <f>R37</f>
        <v>84</v>
      </c>
      <c r="CW10" s="79">
        <f t="shared" si="29"/>
        <v>268</v>
      </c>
      <c r="CX10" s="77">
        <f>AD38</f>
        <v>211</v>
      </c>
      <c r="CY10" s="78">
        <f>Y37</f>
        <v>54</v>
      </c>
      <c r="CZ10" s="79">
        <f t="shared" si="30"/>
        <v>265</v>
      </c>
      <c r="DA10" s="79">
        <f t="shared" si="31"/>
        <v>836</v>
      </c>
      <c r="DB10" s="80">
        <f t="shared" si="32"/>
        <v>276</v>
      </c>
      <c r="DC10" s="81">
        <f t="shared" si="33"/>
        <v>1112</v>
      </c>
      <c r="DD10" s="82">
        <f t="shared" si="34"/>
        <v>23.166666666666668</v>
      </c>
      <c r="DE10" s="83">
        <f t="shared" si="35"/>
        <v>17.416666666666668</v>
      </c>
      <c r="DF10" s="84">
        <f>IF(CQ10&gt;0,$H$24*4,0)</f>
        <v>12</v>
      </c>
      <c r="DG10" s="84">
        <f>IF(CT10&gt;0,$N24*4,0)</f>
        <v>12</v>
      </c>
      <c r="DH10" s="84">
        <f>IF(CW10&gt;0,$U$24*4,0)</f>
        <v>12</v>
      </c>
      <c r="DI10" s="84">
        <f>IF(CZ10&gt;0,$AB$24*4,0)</f>
        <v>12</v>
      </c>
      <c r="DJ10" s="84">
        <f t="shared" si="36"/>
        <v>48</v>
      </c>
      <c r="DL10" s="85"/>
    </row>
    <row r="11" spans="1:116" ht="18.95" customHeight="1" thickBot="1" x14ac:dyDescent="0.25">
      <c r="A11" s="169" t="s">
        <v>26</v>
      </c>
      <c r="B11" s="170" t="s">
        <v>217</v>
      </c>
      <c r="C11" s="170" t="s">
        <v>70</v>
      </c>
      <c r="D11" s="54">
        <v>9</v>
      </c>
      <c r="E11" s="55">
        <f t="shared" si="24"/>
        <v>0</v>
      </c>
      <c r="F11" s="56"/>
      <c r="G11" s="56"/>
      <c r="H11" s="56"/>
      <c r="I11" s="56"/>
      <c r="J11" s="58">
        <f t="shared" si="16"/>
        <v>0</v>
      </c>
      <c r="K11" s="249">
        <f t="shared" si="25"/>
        <v>27</v>
      </c>
      <c r="L11" s="56">
        <v>37</v>
      </c>
      <c r="M11" s="56">
        <v>33</v>
      </c>
      <c r="N11" s="56">
        <v>37</v>
      </c>
      <c r="O11" s="56"/>
      <c r="P11" s="58">
        <f t="shared" si="17"/>
        <v>107</v>
      </c>
      <c r="Q11" s="58">
        <f t="shared" si="18"/>
        <v>107</v>
      </c>
      <c r="R11" s="29">
        <f t="shared" si="19"/>
        <v>0</v>
      </c>
      <c r="S11" s="56"/>
      <c r="T11" s="56"/>
      <c r="U11" s="56"/>
      <c r="V11" s="56"/>
      <c r="W11" s="58">
        <f t="shared" si="20"/>
        <v>0</v>
      </c>
      <c r="X11" s="58">
        <f t="shared" si="21"/>
        <v>107</v>
      </c>
      <c r="Y11" s="29">
        <f t="shared" si="26"/>
        <v>27</v>
      </c>
      <c r="Z11" s="56">
        <v>41</v>
      </c>
      <c r="AA11" s="56">
        <v>40</v>
      </c>
      <c r="AB11" s="56">
        <v>37</v>
      </c>
      <c r="AC11" s="56"/>
      <c r="AD11" s="58"/>
      <c r="AE11" s="58">
        <f t="shared" si="37"/>
        <v>107</v>
      </c>
      <c r="AF11" s="15"/>
      <c r="AG11" s="20" t="str">
        <f t="shared" si="0"/>
        <v>E</v>
      </c>
      <c r="AH11" s="31" t="str">
        <f t="shared" si="1"/>
        <v>LUTRAN</v>
      </c>
      <c r="AI11" s="31" t="str">
        <f t="shared" si="2"/>
        <v>GUY</v>
      </c>
      <c r="AJ11" s="31" t="str">
        <f t="shared" si="3"/>
        <v>BARAQUEVILLE 1</v>
      </c>
      <c r="AK11" s="20">
        <f t="shared" si="4"/>
        <v>4</v>
      </c>
      <c r="AL11" s="20">
        <f t="shared" si="5"/>
        <v>0</v>
      </c>
      <c r="AM11" s="20">
        <f t="shared" si="6"/>
        <v>0</v>
      </c>
      <c r="AN11" s="20">
        <f t="shared" si="23"/>
        <v>0</v>
      </c>
      <c r="AO11" s="20">
        <f t="shared" si="7"/>
        <v>0</v>
      </c>
      <c r="AP11" s="20">
        <f t="shared" si="8"/>
        <v>0</v>
      </c>
      <c r="AQ11" s="32" t="e">
        <f t="shared" si="9"/>
        <v>#DIV/0!</v>
      </c>
      <c r="AR11" s="32" t="e">
        <f t="shared" si="10"/>
        <v>#DIV/0!</v>
      </c>
      <c r="AS11" s="31"/>
      <c r="AT11" s="31">
        <f t="shared" si="11"/>
        <v>0</v>
      </c>
      <c r="AU11" s="31">
        <f t="shared" si="12"/>
        <v>0</v>
      </c>
      <c r="AV11" s="31">
        <f t="shared" si="13"/>
        <v>0</v>
      </c>
      <c r="AW11" s="31">
        <f t="shared" si="14"/>
        <v>0</v>
      </c>
      <c r="AX11" s="31">
        <f t="shared" si="15"/>
        <v>0</v>
      </c>
      <c r="AY11" s="33"/>
      <c r="AZ11" s="20" t="s">
        <v>26</v>
      </c>
      <c r="BA11" s="20" t="s">
        <v>184</v>
      </c>
      <c r="BB11" s="20" t="s">
        <v>87</v>
      </c>
      <c r="BC11" s="31" t="s">
        <v>171</v>
      </c>
      <c r="BD11" s="20">
        <v>11</v>
      </c>
      <c r="BE11" s="20">
        <v>108</v>
      </c>
      <c r="BF11" s="20">
        <v>110</v>
      </c>
      <c r="BG11" s="20">
        <v>110</v>
      </c>
      <c r="BH11" s="20">
        <v>96</v>
      </c>
      <c r="BI11" s="20">
        <v>424</v>
      </c>
      <c r="BJ11" s="32">
        <v>35.333333333333336</v>
      </c>
      <c r="BK11" s="32">
        <v>46.333333333333336</v>
      </c>
      <c r="BL11" s="31"/>
      <c r="BM11" s="31">
        <v>3</v>
      </c>
      <c r="BN11" s="31">
        <v>3</v>
      </c>
      <c r="BO11" s="31">
        <v>3</v>
      </c>
      <c r="BP11" s="31">
        <v>3</v>
      </c>
      <c r="BQ11" s="31">
        <v>12</v>
      </c>
      <c r="BR11" s="255"/>
      <c r="BS11" s="278">
        <v>3</v>
      </c>
      <c r="BT11" t="s">
        <v>37</v>
      </c>
      <c r="BU11" s="172" t="s">
        <v>106</v>
      </c>
      <c r="BV11" s="172" t="s">
        <v>188</v>
      </c>
      <c r="BW11" s="148" t="s">
        <v>172</v>
      </c>
      <c r="BX11" s="172">
        <v>6</v>
      </c>
      <c r="BY11" s="103">
        <v>129</v>
      </c>
      <c r="BZ11" s="20">
        <v>121</v>
      </c>
      <c r="CA11" s="20">
        <v>142</v>
      </c>
      <c r="CB11" s="20">
        <v>118</v>
      </c>
      <c r="CC11" s="20">
        <v>510</v>
      </c>
      <c r="CD11" s="32">
        <v>42.5</v>
      </c>
      <c r="CE11" s="32">
        <v>48.5</v>
      </c>
      <c r="CF11" s="148"/>
      <c r="CG11" s="31">
        <v>3</v>
      </c>
      <c r="CH11" s="31">
        <v>3</v>
      </c>
      <c r="CI11" s="31">
        <v>3</v>
      </c>
      <c r="CJ11" s="31">
        <v>3</v>
      </c>
      <c r="CK11" s="31">
        <v>12</v>
      </c>
      <c r="CM11" s="75"/>
      <c r="CN11" s="76" t="str">
        <f>B44</f>
        <v>MIRANDOL 1</v>
      </c>
      <c r="CO11" s="77">
        <f>J58</f>
        <v>229</v>
      </c>
      <c r="CP11" s="78">
        <f>E57</f>
        <v>57</v>
      </c>
      <c r="CQ11" s="79">
        <f t="shared" si="27"/>
        <v>286</v>
      </c>
      <c r="CR11" s="77">
        <f>P58</f>
        <v>221</v>
      </c>
      <c r="CS11" s="78">
        <f>K57</f>
        <v>51</v>
      </c>
      <c r="CT11" s="79">
        <f t="shared" si="28"/>
        <v>272</v>
      </c>
      <c r="CU11" s="77">
        <f>W58</f>
        <v>217</v>
      </c>
      <c r="CV11" s="78">
        <f>R57</f>
        <v>57</v>
      </c>
      <c r="CW11" s="79">
        <f t="shared" si="29"/>
        <v>274</v>
      </c>
      <c r="CX11" s="77">
        <f>AD58</f>
        <v>171</v>
      </c>
      <c r="CY11" s="78">
        <f>Y57</f>
        <v>84</v>
      </c>
      <c r="CZ11" s="79">
        <f t="shared" si="30"/>
        <v>255</v>
      </c>
      <c r="DA11" s="79">
        <f t="shared" si="31"/>
        <v>838</v>
      </c>
      <c r="DB11" s="80">
        <f t="shared" si="32"/>
        <v>249</v>
      </c>
      <c r="DC11" s="81">
        <f t="shared" si="33"/>
        <v>1087</v>
      </c>
      <c r="DD11" s="82">
        <f t="shared" si="34"/>
        <v>22.645833333333332</v>
      </c>
      <c r="DE11" s="83">
        <f t="shared" si="35"/>
        <v>17.458333333333332</v>
      </c>
      <c r="DF11" s="84">
        <f>IF(CQ11&gt;0,$H$44*4,0)</f>
        <v>12</v>
      </c>
      <c r="DG11" s="84">
        <f>IF(CT11&gt;0,$N$44*4,0)</f>
        <v>12</v>
      </c>
      <c r="DH11" s="84">
        <f>IF(CW11&gt;0,$U$44*4,0)</f>
        <v>12</v>
      </c>
      <c r="DI11" s="84">
        <f>IF(CZ11&gt;0,$AB$44*4,0)</f>
        <v>12</v>
      </c>
      <c r="DJ11" s="84">
        <f t="shared" si="36"/>
        <v>48</v>
      </c>
      <c r="DL11" s="85"/>
    </row>
    <row r="12" spans="1:116" ht="18.95" customHeight="1" thickBot="1" x14ac:dyDescent="0.25">
      <c r="A12" s="169" t="s">
        <v>37</v>
      </c>
      <c r="B12" s="170" t="s">
        <v>157</v>
      </c>
      <c r="C12" s="170" t="s">
        <v>158</v>
      </c>
      <c r="D12" s="54">
        <v>4</v>
      </c>
      <c r="E12" s="55">
        <f t="shared" si="24"/>
        <v>0</v>
      </c>
      <c r="F12" s="56"/>
      <c r="G12" s="56"/>
      <c r="H12" s="56"/>
      <c r="I12" s="56"/>
      <c r="J12" s="58">
        <f t="shared" si="16"/>
        <v>0</v>
      </c>
      <c r="K12" s="249">
        <f t="shared" si="25"/>
        <v>0</v>
      </c>
      <c r="L12" s="56"/>
      <c r="M12" s="56"/>
      <c r="N12" s="56"/>
      <c r="O12" s="56"/>
      <c r="P12" s="58">
        <f t="shared" si="17"/>
        <v>0</v>
      </c>
      <c r="Q12" s="58">
        <f t="shared" si="18"/>
        <v>0</v>
      </c>
      <c r="R12" s="29">
        <f t="shared" si="19"/>
        <v>0</v>
      </c>
      <c r="S12" s="56"/>
      <c r="T12" s="56"/>
      <c r="U12" s="56"/>
      <c r="V12" s="56"/>
      <c r="W12" s="58">
        <f t="shared" si="20"/>
        <v>0</v>
      </c>
      <c r="X12" s="58">
        <f t="shared" si="21"/>
        <v>0</v>
      </c>
      <c r="Y12" s="29">
        <f t="shared" si="26"/>
        <v>0</v>
      </c>
      <c r="Z12" s="56"/>
      <c r="AA12" s="56"/>
      <c r="AB12" s="56"/>
      <c r="AC12" s="56"/>
      <c r="AD12" s="58"/>
      <c r="AE12" s="58">
        <f t="shared" si="37"/>
        <v>0</v>
      </c>
      <c r="AF12" s="15"/>
      <c r="AG12" s="20">
        <f t="shared" si="0"/>
        <v>0</v>
      </c>
      <c r="AH12" s="31">
        <f t="shared" si="1"/>
        <v>0</v>
      </c>
      <c r="AI12" s="31">
        <f t="shared" si="2"/>
        <v>0</v>
      </c>
      <c r="AJ12" s="31" t="str">
        <f t="shared" si="3"/>
        <v>BARAQUEVILLE 1</v>
      </c>
      <c r="AK12" s="20">
        <f t="shared" si="4"/>
        <v>0</v>
      </c>
      <c r="AL12" s="20">
        <f t="shared" si="5"/>
        <v>0</v>
      </c>
      <c r="AM12" s="20">
        <f t="shared" si="6"/>
        <v>0</v>
      </c>
      <c r="AN12" s="20">
        <f t="shared" si="23"/>
        <v>0</v>
      </c>
      <c r="AO12" s="20">
        <f t="shared" si="7"/>
        <v>0</v>
      </c>
      <c r="AP12" s="20">
        <f t="shared" si="8"/>
        <v>0</v>
      </c>
      <c r="AQ12" s="32" t="e">
        <f t="shared" si="9"/>
        <v>#DIV/0!</v>
      </c>
      <c r="AR12" s="32" t="e">
        <f t="shared" si="10"/>
        <v>#DIV/0!</v>
      </c>
      <c r="AS12" s="31"/>
      <c r="AT12" s="31">
        <f t="shared" si="11"/>
        <v>0</v>
      </c>
      <c r="AU12" s="31">
        <f t="shared" si="12"/>
        <v>0</v>
      </c>
      <c r="AV12" s="31">
        <f t="shared" si="13"/>
        <v>0</v>
      </c>
      <c r="AW12" s="31">
        <f t="shared" si="14"/>
        <v>0</v>
      </c>
      <c r="AX12" s="31">
        <f t="shared" si="15"/>
        <v>0</v>
      </c>
      <c r="AY12" s="33"/>
      <c r="AZ12" s="148" t="s">
        <v>26</v>
      </c>
      <c r="BA12" s="148" t="s">
        <v>125</v>
      </c>
      <c r="BB12" s="148" t="s">
        <v>126</v>
      </c>
      <c r="BC12" s="148" t="s">
        <v>177</v>
      </c>
      <c r="BD12" s="172">
        <v>14</v>
      </c>
      <c r="BE12" s="103">
        <v>107</v>
      </c>
      <c r="BF12" s="20">
        <v>103</v>
      </c>
      <c r="BG12" s="20">
        <v>107</v>
      </c>
      <c r="BH12" s="20">
        <v>101</v>
      </c>
      <c r="BI12" s="20">
        <v>418</v>
      </c>
      <c r="BJ12" s="32">
        <v>34.833333333333336</v>
      </c>
      <c r="BK12" s="32">
        <v>34.833333333333336</v>
      </c>
      <c r="BL12" s="148"/>
      <c r="BM12" s="31">
        <v>3</v>
      </c>
      <c r="BN12" s="31">
        <v>3</v>
      </c>
      <c r="BO12" s="31">
        <v>3</v>
      </c>
      <c r="BP12" s="31">
        <v>3</v>
      </c>
      <c r="BQ12" s="31">
        <v>12</v>
      </c>
      <c r="BR12" s="255"/>
      <c r="BS12" s="59">
        <v>4</v>
      </c>
      <c r="BT12" t="s">
        <v>37</v>
      </c>
      <c r="BU12" s="172" t="s">
        <v>160</v>
      </c>
      <c r="BV12" s="172" t="s">
        <v>161</v>
      </c>
      <c r="BW12" s="148" t="s">
        <v>95</v>
      </c>
      <c r="BX12" s="172">
        <v>7</v>
      </c>
      <c r="BY12" s="103">
        <v>121</v>
      </c>
      <c r="BZ12" s="20">
        <v>135</v>
      </c>
      <c r="CA12" s="20">
        <v>124</v>
      </c>
      <c r="CB12" s="20">
        <v>104</v>
      </c>
      <c r="CC12" s="20">
        <v>484</v>
      </c>
      <c r="CD12" s="32">
        <v>40.333333333333336</v>
      </c>
      <c r="CE12" s="32">
        <v>47.333333333333336</v>
      </c>
      <c r="CF12" s="148"/>
      <c r="CG12" s="31">
        <v>3</v>
      </c>
      <c r="CH12" s="31">
        <v>3</v>
      </c>
      <c r="CI12" s="31">
        <v>3</v>
      </c>
      <c r="CJ12" s="31">
        <v>3</v>
      </c>
      <c r="CK12" s="31">
        <v>12</v>
      </c>
      <c r="CM12" s="75"/>
      <c r="CN12" s="280" t="str">
        <f>B64</f>
        <v>NAJAC</v>
      </c>
      <c r="CO12" s="77">
        <f>J78</f>
        <v>205</v>
      </c>
      <c r="CP12" s="78">
        <f>E77</f>
        <v>84</v>
      </c>
      <c r="CQ12" s="79">
        <f t="shared" si="27"/>
        <v>289</v>
      </c>
      <c r="CR12" s="77">
        <f>P78</f>
        <v>214</v>
      </c>
      <c r="CS12" s="78">
        <f>K77</f>
        <v>84</v>
      </c>
      <c r="CT12" s="79">
        <f t="shared" si="28"/>
        <v>298</v>
      </c>
      <c r="CU12" s="77">
        <f>W78</f>
        <v>221</v>
      </c>
      <c r="CV12" s="78">
        <f>R77</f>
        <v>93</v>
      </c>
      <c r="CW12" s="79">
        <f t="shared" si="29"/>
        <v>314</v>
      </c>
      <c r="CX12" s="77">
        <f>AD78</f>
        <v>214</v>
      </c>
      <c r="CY12" s="78">
        <f>Y77</f>
        <v>84</v>
      </c>
      <c r="CZ12" s="79">
        <f t="shared" si="30"/>
        <v>298</v>
      </c>
      <c r="DA12" s="79">
        <f t="shared" si="31"/>
        <v>854</v>
      </c>
      <c r="DB12" s="80">
        <f t="shared" si="32"/>
        <v>345</v>
      </c>
      <c r="DC12" s="81">
        <f t="shared" si="33"/>
        <v>1199</v>
      </c>
      <c r="DD12" s="82">
        <f t="shared" si="34"/>
        <v>24.979166666666668</v>
      </c>
      <c r="DE12" s="83">
        <f t="shared" si="35"/>
        <v>17.791666666666668</v>
      </c>
      <c r="DF12" s="84">
        <f>IF(CQ12&gt;0,$H$64*4,0)</f>
        <v>12</v>
      </c>
      <c r="DG12" s="84">
        <f>IF(CT12&gt;0,$N$64*4,0)</f>
        <v>12</v>
      </c>
      <c r="DH12" s="84">
        <f>IF(CW12&gt;0,$U$64*4,0)</f>
        <v>12</v>
      </c>
      <c r="DI12" s="84">
        <f>IF(CZ12&gt;0,$AB$64*4,0)</f>
        <v>12</v>
      </c>
      <c r="DJ12" s="84">
        <f t="shared" si="36"/>
        <v>48</v>
      </c>
      <c r="DL12" s="85"/>
    </row>
    <row r="13" spans="1:116" ht="18.95" customHeight="1" thickBot="1" x14ac:dyDescent="0.25">
      <c r="A13" s="52"/>
      <c r="B13" s="53"/>
      <c r="C13" s="53"/>
      <c r="D13" s="54"/>
      <c r="E13" s="55">
        <f t="shared" si="24"/>
        <v>0</v>
      </c>
      <c r="F13" s="56"/>
      <c r="G13" s="56"/>
      <c r="H13" s="56"/>
      <c r="I13" s="56"/>
      <c r="J13" s="58">
        <f t="shared" si="16"/>
        <v>0</v>
      </c>
      <c r="K13" s="249">
        <f t="shared" si="25"/>
        <v>0</v>
      </c>
      <c r="L13" s="56"/>
      <c r="M13" s="56"/>
      <c r="N13" s="56"/>
      <c r="O13" s="56"/>
      <c r="P13" s="58">
        <f t="shared" si="17"/>
        <v>0</v>
      </c>
      <c r="Q13" s="58">
        <f t="shared" si="18"/>
        <v>0</v>
      </c>
      <c r="R13" s="29">
        <f t="shared" si="19"/>
        <v>0</v>
      </c>
      <c r="S13" s="56"/>
      <c r="T13" s="56"/>
      <c r="U13" s="56"/>
      <c r="V13" s="56"/>
      <c r="W13" s="58">
        <f t="shared" si="20"/>
        <v>0</v>
      </c>
      <c r="X13" s="58">
        <f t="shared" si="21"/>
        <v>0</v>
      </c>
      <c r="Y13" s="29">
        <f t="shared" si="26"/>
        <v>0</v>
      </c>
      <c r="Z13" s="56"/>
      <c r="AA13" s="56"/>
      <c r="AB13" s="56"/>
      <c r="AC13" s="56"/>
      <c r="AD13" s="58">
        <f t="shared" si="22"/>
        <v>0</v>
      </c>
      <c r="AE13" s="58">
        <f t="shared" si="37"/>
        <v>0</v>
      </c>
      <c r="AF13" s="15"/>
      <c r="AG13" s="20">
        <f t="shared" si="0"/>
        <v>0</v>
      </c>
      <c r="AH13" s="31">
        <f t="shared" si="1"/>
        <v>0</v>
      </c>
      <c r="AI13" s="31">
        <f t="shared" si="2"/>
        <v>0</v>
      </c>
      <c r="AJ13" s="31" t="str">
        <f t="shared" si="3"/>
        <v>BARAQUEVILLE 1</v>
      </c>
      <c r="AK13" s="20">
        <f t="shared" si="4"/>
        <v>0</v>
      </c>
      <c r="AL13" s="20">
        <f t="shared" si="5"/>
        <v>0</v>
      </c>
      <c r="AM13" s="20">
        <f t="shared" si="6"/>
        <v>0</v>
      </c>
      <c r="AN13" s="20">
        <f t="shared" si="23"/>
        <v>0</v>
      </c>
      <c r="AO13" s="20">
        <f t="shared" si="7"/>
        <v>0</v>
      </c>
      <c r="AP13" s="20">
        <f t="shared" si="8"/>
        <v>0</v>
      </c>
      <c r="AQ13" s="32" t="e">
        <f t="shared" si="9"/>
        <v>#DIV/0!</v>
      </c>
      <c r="AR13" s="32" t="e">
        <f t="shared" si="10"/>
        <v>#DIV/0!</v>
      </c>
      <c r="AS13" s="31"/>
      <c r="AT13" s="31">
        <f t="shared" si="11"/>
        <v>0</v>
      </c>
      <c r="AU13" s="31">
        <f t="shared" si="12"/>
        <v>0</v>
      </c>
      <c r="AV13" s="31">
        <f t="shared" si="13"/>
        <v>0</v>
      </c>
      <c r="AW13" s="31">
        <f t="shared" si="14"/>
        <v>0</v>
      </c>
      <c r="AX13" s="31">
        <f t="shared" si="15"/>
        <v>0</v>
      </c>
      <c r="AY13" s="33"/>
      <c r="AZ13" s="20" t="s">
        <v>26</v>
      </c>
      <c r="BA13" s="20" t="s">
        <v>119</v>
      </c>
      <c r="BB13" s="20" t="s">
        <v>38</v>
      </c>
      <c r="BC13" s="31" t="s">
        <v>179</v>
      </c>
      <c r="BD13" s="20">
        <v>13</v>
      </c>
      <c r="BE13" s="103">
        <v>91</v>
      </c>
      <c r="BF13" s="20">
        <v>97</v>
      </c>
      <c r="BG13" s="20">
        <v>117</v>
      </c>
      <c r="BH13" s="20">
        <v>88</v>
      </c>
      <c r="BI13" s="20">
        <v>393</v>
      </c>
      <c r="BJ13" s="32">
        <v>32.75</v>
      </c>
      <c r="BK13" s="32">
        <v>32.75</v>
      </c>
      <c r="BL13" s="31"/>
      <c r="BM13" s="31">
        <v>3</v>
      </c>
      <c r="BN13" s="31">
        <v>3</v>
      </c>
      <c r="BO13" s="31">
        <v>3</v>
      </c>
      <c r="BP13" s="31">
        <v>3</v>
      </c>
      <c r="BQ13" s="31">
        <v>12</v>
      </c>
      <c r="BR13" s="255"/>
      <c r="BS13" s="59">
        <v>5</v>
      </c>
      <c r="BT13" t="s">
        <v>37</v>
      </c>
      <c r="BU13" s="293" t="s">
        <v>202</v>
      </c>
      <c r="BV13" s="20" t="s">
        <v>77</v>
      </c>
      <c r="BW13" s="31" t="s">
        <v>170</v>
      </c>
      <c r="BX13" s="20">
        <v>4</v>
      </c>
      <c r="BY13" s="20">
        <v>138</v>
      </c>
      <c r="BZ13" s="20">
        <v>122</v>
      </c>
      <c r="CA13" s="20">
        <v>134</v>
      </c>
      <c r="CB13" s="20">
        <v>0</v>
      </c>
      <c r="CC13" s="20">
        <v>394</v>
      </c>
      <c r="CD13" s="32">
        <v>43.777777777777779</v>
      </c>
      <c r="CE13" s="32">
        <v>47.777777777777779</v>
      </c>
      <c r="CF13" s="31"/>
      <c r="CG13" s="31">
        <v>3</v>
      </c>
      <c r="CH13" s="31">
        <v>3</v>
      </c>
      <c r="CI13" s="31">
        <v>3</v>
      </c>
      <c r="CJ13" s="31">
        <v>0</v>
      </c>
      <c r="CK13" s="31">
        <v>9</v>
      </c>
      <c r="CM13" s="75"/>
      <c r="CN13" s="76" t="str">
        <f>B84</f>
        <v>LA PRIMAUBE</v>
      </c>
      <c r="CO13" s="77">
        <f>J99</f>
        <v>223</v>
      </c>
      <c r="CP13" s="78">
        <f>E98</f>
        <v>36</v>
      </c>
      <c r="CQ13" s="79">
        <f t="shared" si="27"/>
        <v>259</v>
      </c>
      <c r="CR13" s="77">
        <f>P99</f>
        <v>259</v>
      </c>
      <c r="CS13" s="78">
        <f>K98</f>
        <v>18</v>
      </c>
      <c r="CT13" s="79">
        <f t="shared" si="28"/>
        <v>277</v>
      </c>
      <c r="CU13" s="77">
        <f>W99</f>
        <v>234</v>
      </c>
      <c r="CV13" s="78">
        <f>R98</f>
        <v>48</v>
      </c>
      <c r="CW13" s="79">
        <f t="shared" si="29"/>
        <v>282</v>
      </c>
      <c r="CX13" s="77">
        <f>AD99</f>
        <v>232</v>
      </c>
      <c r="CY13" s="78">
        <f>Y98</f>
        <v>39</v>
      </c>
      <c r="CZ13" s="79">
        <f t="shared" si="30"/>
        <v>271</v>
      </c>
      <c r="DA13" s="79">
        <f t="shared" si="31"/>
        <v>948</v>
      </c>
      <c r="DB13" s="80">
        <f t="shared" si="32"/>
        <v>141</v>
      </c>
      <c r="DC13" s="81">
        <f t="shared" si="33"/>
        <v>1089</v>
      </c>
      <c r="DD13" s="82">
        <f t="shared" si="34"/>
        <v>22.6875</v>
      </c>
      <c r="DE13" s="83">
        <f t="shared" si="35"/>
        <v>19.75</v>
      </c>
      <c r="DF13" s="84">
        <f>IF(CQ13&gt;0,$H$84*4,0)</f>
        <v>12</v>
      </c>
      <c r="DG13" s="84">
        <f>IF(CT13&gt;0,$N$84*4,0)</f>
        <v>12</v>
      </c>
      <c r="DH13" s="84">
        <f>IF(CW13&gt;0,$U$84*4,0)</f>
        <v>12</v>
      </c>
      <c r="DI13" s="84">
        <f>IF(CZ13&gt;0,$AB$84*4,0)</f>
        <v>12</v>
      </c>
      <c r="DJ13" s="84">
        <f t="shared" si="36"/>
        <v>48</v>
      </c>
      <c r="DL13" s="85"/>
    </row>
    <row r="14" spans="1:116" ht="18.95" customHeight="1" thickBot="1" x14ac:dyDescent="0.3">
      <c r="A14" s="52"/>
      <c r="B14" s="53"/>
      <c r="C14" s="53"/>
      <c r="D14" s="54"/>
      <c r="E14" s="267">
        <f t="shared" si="24"/>
        <v>0</v>
      </c>
      <c r="F14" s="56"/>
      <c r="G14" s="56"/>
      <c r="H14" s="56"/>
      <c r="I14" s="56"/>
      <c r="J14" s="58">
        <f t="shared" si="16"/>
        <v>0</v>
      </c>
      <c r="K14" s="249">
        <f t="shared" si="25"/>
        <v>0</v>
      </c>
      <c r="L14" s="56"/>
      <c r="M14" s="56"/>
      <c r="N14" s="56"/>
      <c r="O14" s="56"/>
      <c r="P14" s="58">
        <f t="shared" si="17"/>
        <v>0</v>
      </c>
      <c r="Q14" s="58">
        <f t="shared" si="18"/>
        <v>0</v>
      </c>
      <c r="R14" s="29">
        <f t="shared" si="19"/>
        <v>0</v>
      </c>
      <c r="S14" s="56"/>
      <c r="T14" s="56"/>
      <c r="U14" s="56"/>
      <c r="V14" s="56"/>
      <c r="W14" s="58">
        <f t="shared" si="20"/>
        <v>0</v>
      </c>
      <c r="X14" s="58">
        <f t="shared" si="21"/>
        <v>0</v>
      </c>
      <c r="Y14" s="29">
        <f t="shared" si="26"/>
        <v>0</v>
      </c>
      <c r="Z14" s="56"/>
      <c r="AA14" s="56"/>
      <c r="AB14" s="56"/>
      <c r="AC14" s="56"/>
      <c r="AD14" s="58">
        <f t="shared" si="22"/>
        <v>0</v>
      </c>
      <c r="AE14" s="58">
        <f t="shared" si="37"/>
        <v>0</v>
      </c>
      <c r="AF14" s="15"/>
      <c r="AG14" s="20">
        <f t="shared" si="0"/>
        <v>0</v>
      </c>
      <c r="AH14" s="31">
        <f t="shared" si="1"/>
        <v>0</v>
      </c>
      <c r="AI14" s="31">
        <f t="shared" si="2"/>
        <v>0</v>
      </c>
      <c r="AJ14" s="31" t="str">
        <f t="shared" si="3"/>
        <v>BARAQUEVILLE 1</v>
      </c>
      <c r="AK14" s="20" t="str">
        <f t="shared" si="4"/>
        <v/>
      </c>
      <c r="AL14" s="20">
        <f t="shared" si="5"/>
        <v>0</v>
      </c>
      <c r="AM14" s="20">
        <f t="shared" si="6"/>
        <v>0</v>
      </c>
      <c r="AN14" s="20">
        <f t="shared" si="23"/>
        <v>0</v>
      </c>
      <c r="AO14" s="20">
        <f t="shared" si="7"/>
        <v>0</v>
      </c>
      <c r="AP14" s="20">
        <f t="shared" si="8"/>
        <v>0</v>
      </c>
      <c r="AQ14" s="32" t="e">
        <f t="shared" si="9"/>
        <v>#DIV/0!</v>
      </c>
      <c r="AR14" s="32" t="e">
        <f t="shared" si="10"/>
        <v>#DIV/0!</v>
      </c>
      <c r="AS14" s="31"/>
      <c r="AT14" s="31">
        <f t="shared" si="11"/>
        <v>0</v>
      </c>
      <c r="AU14" s="31">
        <f t="shared" si="12"/>
        <v>0</v>
      </c>
      <c r="AV14" s="31">
        <f t="shared" si="13"/>
        <v>0</v>
      </c>
      <c r="AW14" s="31">
        <f t="shared" si="14"/>
        <v>0</v>
      </c>
      <c r="AX14" s="31">
        <f t="shared" si="15"/>
        <v>0</v>
      </c>
      <c r="AY14" s="33"/>
      <c r="AZ14" s="148" t="s">
        <v>26</v>
      </c>
      <c r="BA14" s="148" t="s">
        <v>129</v>
      </c>
      <c r="BB14" s="148" t="s">
        <v>187</v>
      </c>
      <c r="BC14" s="148" t="s">
        <v>172</v>
      </c>
      <c r="BD14" s="172">
        <v>8</v>
      </c>
      <c r="BE14" s="103">
        <v>119</v>
      </c>
      <c r="BF14" s="20">
        <v>0</v>
      </c>
      <c r="BG14" s="20">
        <v>125</v>
      </c>
      <c r="BH14" s="20">
        <v>133</v>
      </c>
      <c r="BI14" s="20">
        <v>377</v>
      </c>
      <c r="BJ14" s="32">
        <v>41.888888888888886</v>
      </c>
      <c r="BK14" s="32">
        <v>49.888888888888886</v>
      </c>
      <c r="BL14" s="148"/>
      <c r="BM14" s="31">
        <v>3</v>
      </c>
      <c r="BN14" s="31">
        <v>0</v>
      </c>
      <c r="BO14" s="31">
        <v>3</v>
      </c>
      <c r="BP14" s="31">
        <v>3</v>
      </c>
      <c r="BQ14" s="31">
        <v>9</v>
      </c>
      <c r="BR14" s="255"/>
      <c r="BS14" s="59">
        <v>6</v>
      </c>
      <c r="BT14" s="1" t="s">
        <v>37</v>
      </c>
      <c r="BU14" s="293" t="s">
        <v>43</v>
      </c>
      <c r="BV14" s="20" t="s">
        <v>44</v>
      </c>
      <c r="BW14" s="31" t="s">
        <v>168</v>
      </c>
      <c r="BX14" s="20">
        <v>7</v>
      </c>
      <c r="BY14" s="20">
        <v>121</v>
      </c>
      <c r="BZ14" s="20">
        <v>119</v>
      </c>
      <c r="CA14" s="20">
        <v>139</v>
      </c>
      <c r="CB14" s="20">
        <v>0</v>
      </c>
      <c r="CC14" s="20">
        <v>379</v>
      </c>
      <c r="CD14" s="32">
        <v>42.111111111111114</v>
      </c>
      <c r="CE14" s="32">
        <v>49.111111111111114</v>
      </c>
      <c r="CF14" s="31"/>
      <c r="CG14" s="31">
        <v>3</v>
      </c>
      <c r="CH14" s="31">
        <v>3</v>
      </c>
      <c r="CI14" s="31">
        <v>3</v>
      </c>
      <c r="CJ14" s="31">
        <v>0</v>
      </c>
      <c r="CK14" s="31">
        <v>9</v>
      </c>
      <c r="CM14" s="75"/>
      <c r="CN14" s="86" t="str">
        <f>B105</f>
        <v>LE SEQUESTRE 1</v>
      </c>
      <c r="CO14" s="77">
        <f>J119</f>
        <v>213</v>
      </c>
      <c r="CP14" s="78">
        <f>E118</f>
        <v>75</v>
      </c>
      <c r="CQ14" s="79">
        <f t="shared" si="27"/>
        <v>288</v>
      </c>
      <c r="CR14" s="77">
        <f>P119</f>
        <v>214</v>
      </c>
      <c r="CS14" s="78">
        <f>K118</f>
        <v>75</v>
      </c>
      <c r="CT14" s="79">
        <f t="shared" si="28"/>
        <v>289</v>
      </c>
      <c r="CU14" s="77">
        <f>W119</f>
        <v>188</v>
      </c>
      <c r="CV14" s="78">
        <f>R118</f>
        <v>90</v>
      </c>
      <c r="CW14" s="79">
        <f t="shared" si="29"/>
        <v>278</v>
      </c>
      <c r="CX14" s="77">
        <f>AD119</f>
        <v>158</v>
      </c>
      <c r="CY14" s="78">
        <f>Y118</f>
        <v>90</v>
      </c>
      <c r="CZ14" s="79">
        <f t="shared" si="30"/>
        <v>248</v>
      </c>
      <c r="DA14" s="79">
        <f t="shared" si="31"/>
        <v>773</v>
      </c>
      <c r="DB14" s="80">
        <f t="shared" si="32"/>
        <v>330</v>
      </c>
      <c r="DC14" s="81">
        <f t="shared" si="33"/>
        <v>1103</v>
      </c>
      <c r="DD14" s="82">
        <f t="shared" si="34"/>
        <v>22.979166666666668</v>
      </c>
      <c r="DE14" s="83">
        <f t="shared" si="35"/>
        <v>16.104166666666668</v>
      </c>
      <c r="DF14" s="84">
        <f>IF(CQ14&gt;0,$H$105*4,0)</f>
        <v>12</v>
      </c>
      <c r="DG14" s="84">
        <f>IF(CT14&gt;0,$N$105*4,0)</f>
        <v>12</v>
      </c>
      <c r="DH14" s="84">
        <f>IF(CW14&gt;0,$U$105*4,0)</f>
        <v>12</v>
      </c>
      <c r="DI14" s="84">
        <f>IF(CZ14&gt;0,$AB$105*4,0)</f>
        <v>12</v>
      </c>
      <c r="DJ14" s="84">
        <f t="shared" si="36"/>
        <v>48</v>
      </c>
      <c r="DL14" s="85"/>
    </row>
    <row r="15" spans="1:116" ht="18.95" customHeight="1" thickBot="1" x14ac:dyDescent="0.25">
      <c r="A15" s="52"/>
      <c r="B15" s="87"/>
      <c r="C15" s="87"/>
      <c r="D15" s="54" t="s">
        <v>84</v>
      </c>
      <c r="E15" s="55">
        <f t="shared" ref="E15:E16" si="38">IF(F15&gt;0,D15*$E$5,0)</f>
        <v>0</v>
      </c>
      <c r="F15" s="56"/>
      <c r="G15" s="56"/>
      <c r="H15" s="56"/>
      <c r="I15" s="56"/>
      <c r="J15" s="58">
        <f t="shared" si="16"/>
        <v>0</v>
      </c>
      <c r="K15" s="249">
        <f t="shared" si="25"/>
        <v>0</v>
      </c>
      <c r="L15" s="56"/>
      <c r="M15" s="56"/>
      <c r="N15" s="56"/>
      <c r="O15" s="56"/>
      <c r="P15" s="58">
        <f t="shared" si="17"/>
        <v>0</v>
      </c>
      <c r="Q15" s="58">
        <f t="shared" si="18"/>
        <v>0</v>
      </c>
      <c r="R15" s="29">
        <f t="shared" si="19"/>
        <v>0</v>
      </c>
      <c r="S15" s="56"/>
      <c r="T15" s="56"/>
      <c r="U15" s="56"/>
      <c r="V15" s="56"/>
      <c r="W15" s="58">
        <f t="shared" si="20"/>
        <v>0</v>
      </c>
      <c r="X15" s="58">
        <f t="shared" si="21"/>
        <v>0</v>
      </c>
      <c r="Y15" s="29">
        <f t="shared" si="26"/>
        <v>0</v>
      </c>
      <c r="Z15" s="56"/>
      <c r="AA15" s="56"/>
      <c r="AB15" s="56"/>
      <c r="AC15" s="56"/>
      <c r="AD15" s="58">
        <f t="shared" si="22"/>
        <v>0</v>
      </c>
      <c r="AE15" s="58">
        <f t="shared" si="37"/>
        <v>0</v>
      </c>
      <c r="AF15" s="15"/>
      <c r="AG15" s="20">
        <f t="shared" si="0"/>
        <v>0</v>
      </c>
      <c r="AH15" s="31">
        <f t="shared" si="1"/>
        <v>0</v>
      </c>
      <c r="AI15" s="31">
        <f t="shared" si="2"/>
        <v>0</v>
      </c>
      <c r="AJ15" s="31" t="str">
        <f t="shared" si="3"/>
        <v>BARAQUEVILLE 1</v>
      </c>
      <c r="AK15" s="20" t="str">
        <f t="shared" si="4"/>
        <v/>
      </c>
      <c r="AL15" s="20">
        <f t="shared" si="5"/>
        <v>0</v>
      </c>
      <c r="AM15" s="20">
        <f t="shared" si="6"/>
        <v>0</v>
      </c>
      <c r="AN15" s="20">
        <f t="shared" si="23"/>
        <v>0</v>
      </c>
      <c r="AO15" s="20">
        <f t="shared" si="7"/>
        <v>0</v>
      </c>
      <c r="AP15" s="20">
        <f t="shared" si="8"/>
        <v>0</v>
      </c>
      <c r="AQ15" s="32" t="e">
        <f t="shared" si="9"/>
        <v>#DIV/0!</v>
      </c>
      <c r="AR15" s="32" t="e">
        <f t="shared" si="10"/>
        <v>#DIV/0!</v>
      </c>
      <c r="AS15" s="31"/>
      <c r="AT15" s="31">
        <f t="shared" ref="AT15:AT18" si="39">IF(AL15&gt;0,$H$24,0)</f>
        <v>0</v>
      </c>
      <c r="AU15" s="31">
        <f t="shared" ref="AU15:AU18" si="40">IF(AM15&gt;0,$N$24,0)</f>
        <v>0</v>
      </c>
      <c r="AV15" s="31">
        <f t="shared" ref="AV15:AV18" si="41">IF(AN15&gt;0,$U$24,0)</f>
        <v>0</v>
      </c>
      <c r="AW15" s="31">
        <f t="shared" ref="AW15:AW18" si="42">IF(AO15&gt;0,$AB$24,0)</f>
        <v>0</v>
      </c>
      <c r="AX15" s="31">
        <f t="shared" si="15"/>
        <v>0</v>
      </c>
      <c r="AY15" s="33"/>
      <c r="AZ15" s="148" t="s">
        <v>26</v>
      </c>
      <c r="BA15" s="148" t="s">
        <v>186</v>
      </c>
      <c r="BB15" s="148" t="s">
        <v>34</v>
      </c>
      <c r="BC15" s="148" t="s">
        <v>179</v>
      </c>
      <c r="BD15" s="172">
        <v>9</v>
      </c>
      <c r="BE15" s="103">
        <v>113</v>
      </c>
      <c r="BF15" s="20">
        <v>0</v>
      </c>
      <c r="BG15" s="20">
        <v>126</v>
      </c>
      <c r="BH15" s="20">
        <v>104</v>
      </c>
      <c r="BI15" s="20">
        <v>343</v>
      </c>
      <c r="BJ15" s="32">
        <v>38.111111111111114</v>
      </c>
      <c r="BK15" s="32">
        <v>38.111111111111114</v>
      </c>
      <c r="BL15" s="148"/>
      <c r="BM15" s="31">
        <v>3</v>
      </c>
      <c r="BN15" s="31">
        <v>0</v>
      </c>
      <c r="BO15" s="31">
        <v>3</v>
      </c>
      <c r="BP15" s="31">
        <v>3</v>
      </c>
      <c r="BQ15" s="31">
        <v>9</v>
      </c>
      <c r="BR15" s="255"/>
      <c r="BS15" s="59">
        <v>7</v>
      </c>
      <c r="BT15" t="s">
        <v>37</v>
      </c>
      <c r="BU15" s="172" t="s">
        <v>200</v>
      </c>
      <c r="BV15" s="172" t="s">
        <v>201</v>
      </c>
      <c r="BW15" s="148" t="s">
        <v>95</v>
      </c>
      <c r="BX15" s="172">
        <v>7</v>
      </c>
      <c r="BY15" s="103">
        <v>109</v>
      </c>
      <c r="BZ15" s="20">
        <v>0</v>
      </c>
      <c r="CA15" s="20">
        <v>114</v>
      </c>
      <c r="CB15" s="20">
        <v>119</v>
      </c>
      <c r="CC15" s="20">
        <v>342</v>
      </c>
      <c r="CD15" s="32">
        <v>38</v>
      </c>
      <c r="CE15" s="32">
        <v>45</v>
      </c>
      <c r="CF15" s="148"/>
      <c r="CG15" s="31">
        <v>3</v>
      </c>
      <c r="CH15" s="31">
        <v>0</v>
      </c>
      <c r="CI15" s="31">
        <v>3</v>
      </c>
      <c r="CJ15" s="31">
        <v>3</v>
      </c>
      <c r="CK15" s="31">
        <v>9</v>
      </c>
      <c r="CM15" s="75"/>
      <c r="CN15" s="76" t="str">
        <f>B125</f>
        <v>LUZECH</v>
      </c>
      <c r="CO15" s="77">
        <f>J139</f>
        <v>168</v>
      </c>
      <c r="CP15" s="78">
        <f>E138</f>
        <v>99</v>
      </c>
      <c r="CQ15" s="79">
        <f t="shared" si="27"/>
        <v>267</v>
      </c>
      <c r="CR15" s="77">
        <f>P139</f>
        <v>140</v>
      </c>
      <c r="CS15" s="78">
        <f>K138</f>
        <v>114</v>
      </c>
      <c r="CT15" s="79">
        <f t="shared" si="28"/>
        <v>254</v>
      </c>
      <c r="CU15" s="77">
        <f>W139</f>
        <v>0</v>
      </c>
      <c r="CV15" s="78">
        <f>R138</f>
        <v>0</v>
      </c>
      <c r="CW15" s="79">
        <f t="shared" si="29"/>
        <v>0</v>
      </c>
      <c r="CX15" s="77">
        <f>AD139</f>
        <v>138</v>
      </c>
      <c r="CY15" s="78">
        <f>Y138</f>
        <v>114</v>
      </c>
      <c r="CZ15" s="79">
        <f t="shared" si="30"/>
        <v>252</v>
      </c>
      <c r="DA15" s="79">
        <f t="shared" si="31"/>
        <v>446</v>
      </c>
      <c r="DB15" s="80">
        <f t="shared" si="32"/>
        <v>327</v>
      </c>
      <c r="DC15" s="81">
        <f t="shared" si="33"/>
        <v>773</v>
      </c>
      <c r="DD15" s="82">
        <f t="shared" si="34"/>
        <v>21.472222222222221</v>
      </c>
      <c r="DE15" s="83">
        <f t="shared" si="35"/>
        <v>12.388888888888889</v>
      </c>
      <c r="DF15" s="84">
        <f>IF(CQ15&gt;0,$H$125*4,0)</f>
        <v>12</v>
      </c>
      <c r="DG15" s="84">
        <f>IF(CT15&gt;0,$N$125*4,0)</f>
        <v>12</v>
      </c>
      <c r="DH15" s="84">
        <f>IF(CW15&gt;0,$U$125*4,0)</f>
        <v>0</v>
      </c>
      <c r="DI15" s="84">
        <f>IF(CZ15&gt;0,$AB$125*4,0)</f>
        <v>12</v>
      </c>
      <c r="DJ15" s="84">
        <f t="shared" si="36"/>
        <v>36</v>
      </c>
      <c r="DL15" s="85"/>
    </row>
    <row r="16" spans="1:116" ht="18.95" customHeight="1" thickBot="1" x14ac:dyDescent="0.25">
      <c r="A16" s="88"/>
      <c r="B16" s="89"/>
      <c r="C16" s="89"/>
      <c r="D16" s="90" t="s">
        <v>84</v>
      </c>
      <c r="E16" s="91">
        <f t="shared" si="38"/>
        <v>0</v>
      </c>
      <c r="F16" s="92"/>
      <c r="G16" s="92"/>
      <c r="H16" s="92"/>
      <c r="I16" s="92"/>
      <c r="J16" s="93">
        <f t="shared" si="16"/>
        <v>0</v>
      </c>
      <c r="K16" s="94">
        <f>IF(L16&gt;0,D16*$K$5,0)</f>
        <v>0</v>
      </c>
      <c r="L16" s="95"/>
      <c r="M16" s="95"/>
      <c r="N16" s="95"/>
      <c r="O16" s="95"/>
      <c r="P16" s="58">
        <f t="shared" si="17"/>
        <v>0</v>
      </c>
      <c r="Q16" s="58">
        <f t="shared" si="18"/>
        <v>0</v>
      </c>
      <c r="R16" s="94">
        <f t="shared" si="19"/>
        <v>0</v>
      </c>
      <c r="S16" s="95"/>
      <c r="T16" s="95"/>
      <c r="U16" s="95"/>
      <c r="V16" s="95"/>
      <c r="W16" s="58">
        <f t="shared" si="20"/>
        <v>0</v>
      </c>
      <c r="X16" s="58">
        <f t="shared" si="21"/>
        <v>0</v>
      </c>
      <c r="Y16" s="94">
        <f t="shared" si="26"/>
        <v>0</v>
      </c>
      <c r="Z16" s="95"/>
      <c r="AA16" s="95"/>
      <c r="AB16" s="95"/>
      <c r="AC16" s="95"/>
      <c r="AD16" s="93">
        <f t="shared" si="22"/>
        <v>0</v>
      </c>
      <c r="AE16" s="58">
        <f t="shared" si="37"/>
        <v>0</v>
      </c>
      <c r="AF16" s="15"/>
      <c r="AG16" s="20" t="str">
        <f t="shared" ref="AG16:AG18" si="43">A27</f>
        <v>S</v>
      </c>
      <c r="AH16" s="20" t="str">
        <f t="shared" ref="AH16:AH18" si="44">B27</f>
        <v>FOURNIER</v>
      </c>
      <c r="AI16" s="20" t="str">
        <f t="shared" ref="AI16:AI18" si="45">C27</f>
        <v>MARC</v>
      </c>
      <c r="AJ16" s="96" t="str">
        <f t="shared" ref="AJ16:AJ25" si="46">$B$24</f>
        <v>BRESSOLS 1</v>
      </c>
      <c r="AK16" s="20">
        <f t="shared" ref="AK16:AK18" si="47">D27</f>
        <v>9</v>
      </c>
      <c r="AL16" s="20">
        <f t="shared" ref="AL16:AL18" si="48">J27</f>
        <v>0</v>
      </c>
      <c r="AM16" s="20">
        <f t="shared" ref="AM16:AM18" si="49">P27</f>
        <v>110</v>
      </c>
      <c r="AN16" s="20">
        <f t="shared" ref="AN16:AN18" si="50">W27</f>
        <v>105</v>
      </c>
      <c r="AO16" s="20">
        <f t="shared" ref="AO16:AO18" si="51">AD27</f>
        <v>108</v>
      </c>
      <c r="AP16" s="20">
        <f t="shared" si="8"/>
        <v>323</v>
      </c>
      <c r="AQ16" s="32">
        <f t="shared" si="9"/>
        <v>35.888888888888886</v>
      </c>
      <c r="AR16" s="32">
        <f t="shared" ref="AR16:AR18" si="52">AQ16+D27</f>
        <v>44.888888888888886</v>
      </c>
      <c r="AS16" s="31"/>
      <c r="AT16" s="31">
        <f t="shared" si="39"/>
        <v>0</v>
      </c>
      <c r="AU16" s="31">
        <f t="shared" si="40"/>
        <v>3</v>
      </c>
      <c r="AV16" s="31">
        <f t="shared" si="41"/>
        <v>3</v>
      </c>
      <c r="AW16" s="31">
        <f t="shared" si="42"/>
        <v>3</v>
      </c>
      <c r="AX16" s="31">
        <f t="shared" si="15"/>
        <v>9</v>
      </c>
      <c r="AY16" s="33"/>
      <c r="AZ16" s="284" t="s">
        <v>26</v>
      </c>
      <c r="BA16" s="284" t="s">
        <v>45</v>
      </c>
      <c r="BB16" s="284" t="s">
        <v>35</v>
      </c>
      <c r="BC16" s="284" t="s">
        <v>210</v>
      </c>
      <c r="BD16" s="172">
        <v>10</v>
      </c>
      <c r="BE16" s="103">
        <v>108</v>
      </c>
      <c r="BF16" s="20">
        <v>123</v>
      </c>
      <c r="BG16" s="20">
        <v>0</v>
      </c>
      <c r="BH16" s="20">
        <v>109</v>
      </c>
      <c r="BI16" s="20">
        <v>340</v>
      </c>
      <c r="BJ16" s="32">
        <v>37.777777777777779</v>
      </c>
      <c r="BK16" s="32">
        <v>37.777777777777779</v>
      </c>
      <c r="BL16" s="148"/>
      <c r="BM16" s="31">
        <v>3</v>
      </c>
      <c r="BN16" s="31">
        <v>3</v>
      </c>
      <c r="BO16" s="31">
        <v>0</v>
      </c>
      <c r="BP16" s="31">
        <v>3</v>
      </c>
      <c r="BQ16" s="31">
        <v>9</v>
      </c>
      <c r="BR16" s="255"/>
      <c r="BS16" s="59">
        <v>8</v>
      </c>
      <c r="BT16" t="s">
        <v>37</v>
      </c>
      <c r="BU16" s="293" t="s">
        <v>69</v>
      </c>
      <c r="BV16" s="20" t="s">
        <v>70</v>
      </c>
      <c r="BW16" s="31" t="s">
        <v>209</v>
      </c>
      <c r="BX16" s="20">
        <v>5</v>
      </c>
      <c r="BY16" s="20">
        <v>0</v>
      </c>
      <c r="BZ16" s="20">
        <v>0</v>
      </c>
      <c r="CA16" s="20">
        <v>143</v>
      </c>
      <c r="CB16" s="20">
        <v>135</v>
      </c>
      <c r="CC16" s="20">
        <v>278</v>
      </c>
      <c r="CD16" s="32">
        <v>46.333333333333336</v>
      </c>
      <c r="CE16" s="32">
        <v>46.333333333333336</v>
      </c>
      <c r="CF16" s="31"/>
      <c r="CG16" s="31">
        <v>0</v>
      </c>
      <c r="CH16" s="31">
        <v>0</v>
      </c>
      <c r="CI16" s="31">
        <v>3</v>
      </c>
      <c r="CJ16" s="31">
        <v>3</v>
      </c>
      <c r="CK16" s="31">
        <v>6</v>
      </c>
      <c r="CM16" s="75"/>
      <c r="CN16" s="76" t="str">
        <f>B145</f>
        <v>NAUCELLE</v>
      </c>
      <c r="CO16" s="77">
        <f>J159</f>
        <v>181</v>
      </c>
      <c r="CP16" s="78">
        <f>E158</f>
        <v>96</v>
      </c>
      <c r="CQ16" s="79">
        <f t="shared" si="27"/>
        <v>277</v>
      </c>
      <c r="CR16" s="77">
        <f>P159</f>
        <v>131</v>
      </c>
      <c r="CS16" s="78">
        <f>K158</f>
        <v>42</v>
      </c>
      <c r="CT16" s="79">
        <f t="shared" si="28"/>
        <v>173</v>
      </c>
      <c r="CU16" s="77">
        <f>W159</f>
        <v>137</v>
      </c>
      <c r="CV16" s="78">
        <f>R158</f>
        <v>42</v>
      </c>
      <c r="CW16" s="79">
        <f t="shared" si="29"/>
        <v>179</v>
      </c>
      <c r="CX16" s="77">
        <f>AD159</f>
        <v>185</v>
      </c>
      <c r="CY16" s="78">
        <f>Y158</f>
        <v>96</v>
      </c>
      <c r="CZ16" s="79">
        <f t="shared" si="30"/>
        <v>281</v>
      </c>
      <c r="DA16" s="79">
        <f t="shared" si="31"/>
        <v>634</v>
      </c>
      <c r="DB16" s="80">
        <f t="shared" si="32"/>
        <v>276</v>
      </c>
      <c r="DC16" s="81">
        <f t="shared" si="33"/>
        <v>910</v>
      </c>
      <c r="DD16" s="82">
        <f t="shared" si="34"/>
        <v>18.958333333333332</v>
      </c>
      <c r="DE16" s="83">
        <f t="shared" si="35"/>
        <v>13.208333333333334</v>
      </c>
      <c r="DF16" s="84">
        <f>IF(CQ16&gt;0,$H$145*4,0)</f>
        <v>12</v>
      </c>
      <c r="DG16" s="84">
        <f>IF(CT16&gt;0,$N$145*4,0)</f>
        <v>12</v>
      </c>
      <c r="DH16" s="84">
        <f>IF(CW16&gt;0,$U$145*4,0)</f>
        <v>12</v>
      </c>
      <c r="DI16" s="84">
        <f>IF(CZ16&gt;0,$AB$145*4,0)</f>
        <v>12</v>
      </c>
      <c r="DJ16" s="84">
        <f t="shared" si="36"/>
        <v>48</v>
      </c>
      <c r="DL16" s="85"/>
    </row>
    <row r="17" spans="1:116" ht="18.95" customHeight="1" thickTop="1" thickBot="1" x14ac:dyDescent="0.25">
      <c r="A17" s="97" t="s">
        <v>88</v>
      </c>
      <c r="B17" s="58"/>
      <c r="C17" s="98"/>
      <c r="D17" s="99">
        <v>0</v>
      </c>
      <c r="E17" s="100">
        <f>SUM(E7:E16)</f>
        <v>36</v>
      </c>
      <c r="F17" s="41">
        <f>SUM(F7:F16)</f>
        <v>84</v>
      </c>
      <c r="G17" s="101">
        <f>SUM(G7:G16)</f>
        <v>72</v>
      </c>
      <c r="H17" s="99">
        <f>SUM(H7:H16)</f>
        <v>85</v>
      </c>
      <c r="I17" s="58"/>
      <c r="J17" s="41" t="s">
        <v>84</v>
      </c>
      <c r="K17" s="102">
        <f>SUM(K7:K16)</f>
        <v>48</v>
      </c>
      <c r="L17" s="41">
        <f>SUM(L7:L16)</f>
        <v>69</v>
      </c>
      <c r="M17" s="101">
        <f>SUM(M7:M16)</f>
        <v>70</v>
      </c>
      <c r="N17" s="101">
        <f>SUM(N7:N16)</f>
        <v>87</v>
      </c>
      <c r="O17" s="41"/>
      <c r="P17" s="41"/>
      <c r="Q17" s="41"/>
      <c r="R17" s="102">
        <f>SUM(R7:R16)</f>
        <v>36</v>
      </c>
      <c r="S17" s="41">
        <f>SUM(S7:S16)</f>
        <v>91</v>
      </c>
      <c r="T17" s="101">
        <f>SUM(T7:T16)</f>
        <v>96</v>
      </c>
      <c r="U17" s="101">
        <f>SUM(U7:U16)</f>
        <v>94</v>
      </c>
      <c r="V17" s="41"/>
      <c r="W17" s="41"/>
      <c r="X17" s="41"/>
      <c r="Y17" s="102">
        <f>SUM(Y7:Y16)</f>
        <v>48</v>
      </c>
      <c r="Z17" s="41">
        <f>SUM(Z7:Z16)</f>
        <v>79</v>
      </c>
      <c r="AA17" s="101">
        <f>SUM(AA7:AA16)</f>
        <v>85</v>
      </c>
      <c r="AB17" s="101">
        <f>SUM(AB7:AB16)</f>
        <v>77</v>
      </c>
      <c r="AC17" s="41"/>
      <c r="AD17" s="41"/>
      <c r="AE17" s="41"/>
      <c r="AF17" s="19"/>
      <c r="AG17" s="20" t="str">
        <f t="shared" si="43"/>
        <v>S</v>
      </c>
      <c r="AH17" s="20" t="str">
        <f t="shared" si="44"/>
        <v xml:space="preserve">FOURNIER </v>
      </c>
      <c r="AI17" s="20" t="str">
        <f t="shared" si="45"/>
        <v>LUDOVIC</v>
      </c>
      <c r="AJ17" s="96" t="str">
        <f t="shared" si="46"/>
        <v>BRESSOLS 1</v>
      </c>
      <c r="AK17" s="20">
        <f t="shared" si="47"/>
        <v>9</v>
      </c>
      <c r="AL17" s="103">
        <f t="shared" si="48"/>
        <v>126</v>
      </c>
      <c r="AM17" s="20">
        <f t="shared" si="49"/>
        <v>135</v>
      </c>
      <c r="AN17" s="20">
        <f t="shared" si="50"/>
        <v>0</v>
      </c>
      <c r="AO17" s="20">
        <f t="shared" si="51"/>
        <v>0</v>
      </c>
      <c r="AP17" s="20">
        <f t="shared" si="8"/>
        <v>261</v>
      </c>
      <c r="AQ17" s="32">
        <f t="shared" si="9"/>
        <v>43.5</v>
      </c>
      <c r="AR17" s="32">
        <f t="shared" si="52"/>
        <v>52.5</v>
      </c>
      <c r="AS17" s="31"/>
      <c r="AT17" s="31">
        <f t="shared" si="39"/>
        <v>3</v>
      </c>
      <c r="AU17" s="31">
        <f t="shared" si="40"/>
        <v>3</v>
      </c>
      <c r="AV17" s="31">
        <f t="shared" si="41"/>
        <v>0</v>
      </c>
      <c r="AW17" s="31">
        <f t="shared" si="42"/>
        <v>0</v>
      </c>
      <c r="AX17" s="31">
        <f t="shared" si="15"/>
        <v>6</v>
      </c>
      <c r="AY17" s="33"/>
      <c r="AZ17" s="20" t="s">
        <v>26</v>
      </c>
      <c r="BA17" s="20" t="s">
        <v>96</v>
      </c>
      <c r="BB17" s="20" t="s">
        <v>97</v>
      </c>
      <c r="BC17" s="31" t="s">
        <v>169</v>
      </c>
      <c r="BD17" s="20">
        <v>9</v>
      </c>
      <c r="BE17" s="103">
        <v>0</v>
      </c>
      <c r="BF17" s="20">
        <v>110</v>
      </c>
      <c r="BG17" s="20">
        <v>105</v>
      </c>
      <c r="BH17" s="20">
        <v>108</v>
      </c>
      <c r="BI17" s="20">
        <v>323</v>
      </c>
      <c r="BJ17" s="32">
        <v>35.888888888888886</v>
      </c>
      <c r="BK17" s="32">
        <v>44.888888888888886</v>
      </c>
      <c r="BL17" s="31"/>
      <c r="BM17" s="31">
        <v>0</v>
      </c>
      <c r="BN17" s="31">
        <v>3</v>
      </c>
      <c r="BO17" s="31">
        <v>3</v>
      </c>
      <c r="BP17" s="31">
        <v>3</v>
      </c>
      <c r="BQ17" s="31">
        <v>9</v>
      </c>
      <c r="BR17" s="255"/>
      <c r="BS17" s="59">
        <v>9</v>
      </c>
      <c r="BT17" t="s">
        <v>37</v>
      </c>
      <c r="BU17" s="293" t="s">
        <v>65</v>
      </c>
      <c r="BV17" s="20" t="s">
        <v>66</v>
      </c>
      <c r="BW17" s="31" t="s">
        <v>168</v>
      </c>
      <c r="BX17" s="20">
        <v>5</v>
      </c>
      <c r="BY17" s="20">
        <v>120</v>
      </c>
      <c r="BZ17" s="20">
        <v>0</v>
      </c>
      <c r="CA17" s="20">
        <v>142</v>
      </c>
      <c r="CB17" s="20">
        <v>0</v>
      </c>
      <c r="CC17" s="20">
        <v>262</v>
      </c>
      <c r="CD17" s="32">
        <v>43.666666666666664</v>
      </c>
      <c r="CE17" s="32">
        <v>48.666666666666664</v>
      </c>
      <c r="CF17" s="31"/>
      <c r="CG17" s="31">
        <v>3</v>
      </c>
      <c r="CH17" s="31">
        <v>0</v>
      </c>
      <c r="CI17" s="31">
        <v>3</v>
      </c>
      <c r="CJ17" s="31">
        <v>0</v>
      </c>
      <c r="CK17" s="31">
        <v>6</v>
      </c>
      <c r="CM17" s="75"/>
      <c r="CN17" s="76" t="str">
        <f>B165</f>
        <v>SAVE ET GARONNE 1</v>
      </c>
      <c r="CO17" s="77">
        <f>J181</f>
        <v>248</v>
      </c>
      <c r="CP17" s="78">
        <f>E180</f>
        <v>42</v>
      </c>
      <c r="CQ17" s="79">
        <f t="shared" si="27"/>
        <v>290</v>
      </c>
      <c r="CR17" s="77">
        <f>P181</f>
        <v>250</v>
      </c>
      <c r="CS17" s="78">
        <f>K180</f>
        <v>30</v>
      </c>
      <c r="CT17" s="79">
        <f t="shared" si="28"/>
        <v>280</v>
      </c>
      <c r="CU17" s="77">
        <f>W181</f>
        <v>267</v>
      </c>
      <c r="CV17" s="78">
        <f>R180</f>
        <v>42</v>
      </c>
      <c r="CW17" s="79">
        <f t="shared" si="29"/>
        <v>309</v>
      </c>
      <c r="CX17" s="77">
        <f>AD181</f>
        <v>251</v>
      </c>
      <c r="CY17" s="78">
        <f>Y180</f>
        <v>42</v>
      </c>
      <c r="CZ17" s="79">
        <f t="shared" si="30"/>
        <v>293</v>
      </c>
      <c r="DA17" s="79">
        <f t="shared" si="31"/>
        <v>1016</v>
      </c>
      <c r="DB17" s="80">
        <f t="shared" si="32"/>
        <v>156</v>
      </c>
      <c r="DC17" s="81">
        <f t="shared" si="33"/>
        <v>1172</v>
      </c>
      <c r="DD17" s="82">
        <f t="shared" si="34"/>
        <v>24.416666666666668</v>
      </c>
      <c r="DE17" s="83">
        <f t="shared" si="35"/>
        <v>21.166666666666668</v>
      </c>
      <c r="DF17" s="84">
        <f>IF(CQ17&gt;0,$H$165*4,0)</f>
        <v>12</v>
      </c>
      <c r="DG17" s="84">
        <f>IF(CT17&gt;0,$N$165*4,0)</f>
        <v>12</v>
      </c>
      <c r="DH17" s="84">
        <f>IF(CW17&gt;0,$U$165*4,0)</f>
        <v>12</v>
      </c>
      <c r="DI17" s="84">
        <f>IF(CZ17&gt;0,$AB$165*4,0)</f>
        <v>12</v>
      </c>
      <c r="DJ17" s="84">
        <f t="shared" si="36"/>
        <v>48</v>
      </c>
      <c r="DL17" s="85"/>
    </row>
    <row r="18" spans="1:116" ht="18.95" customHeight="1" thickBot="1" x14ac:dyDescent="0.25">
      <c r="A18" s="104" t="s">
        <v>91</v>
      </c>
      <c r="B18" s="105"/>
      <c r="C18" s="105"/>
      <c r="D18" s="105"/>
      <c r="E18" s="105"/>
      <c r="F18" s="105"/>
      <c r="G18" s="105"/>
      <c r="H18" s="296">
        <f>SUM(J7:J16)/($H$4*4)</f>
        <v>20.083333333333332</v>
      </c>
      <c r="I18" s="296"/>
      <c r="J18" s="58">
        <f>F17+G17+H17+I17</f>
        <v>241</v>
      </c>
      <c r="K18" s="107"/>
      <c r="L18" s="106"/>
      <c r="M18" s="296">
        <f>SUM(P7:P16)/($N$4*4)</f>
        <v>18.833333333333332</v>
      </c>
      <c r="N18" s="296"/>
      <c r="O18" s="296"/>
      <c r="P18" s="58">
        <f>SUM(L17:O17)</f>
        <v>226</v>
      </c>
      <c r="Q18" s="105"/>
      <c r="R18" s="108"/>
      <c r="S18" s="105"/>
      <c r="T18" s="105"/>
      <c r="U18" s="296">
        <f>SUM(W7:W16)/($U$4*4)</f>
        <v>23.416666666666668</v>
      </c>
      <c r="V18" s="296"/>
      <c r="W18" s="58">
        <f>SUM(S17:V17)</f>
        <v>281</v>
      </c>
      <c r="X18" s="58"/>
      <c r="Y18" s="108"/>
      <c r="Z18" s="105"/>
      <c r="AA18" s="105"/>
      <c r="AB18" s="296">
        <f>SUM(AD7:AD16)/($AB$4*4)</f>
        <v>0</v>
      </c>
      <c r="AC18" s="296"/>
      <c r="AD18" s="58">
        <f>SUM(Z17:AC17)</f>
        <v>241</v>
      </c>
      <c r="AE18" s="58"/>
      <c r="AF18" s="19"/>
      <c r="AG18" s="20" t="str">
        <f t="shared" si="43"/>
        <v>P</v>
      </c>
      <c r="AH18" s="20" t="str">
        <f t="shared" si="44"/>
        <v>CARVALHO</v>
      </c>
      <c r="AI18" s="20" t="str">
        <f t="shared" si="45"/>
        <v>MARC</v>
      </c>
      <c r="AJ18" s="96" t="str">
        <f t="shared" si="46"/>
        <v>BRESSOLS 1</v>
      </c>
      <c r="AK18" s="20">
        <f t="shared" si="47"/>
        <v>19</v>
      </c>
      <c r="AL18" s="20">
        <f t="shared" si="48"/>
        <v>70</v>
      </c>
      <c r="AM18" s="20">
        <f t="shared" si="49"/>
        <v>0</v>
      </c>
      <c r="AN18" s="20">
        <f t="shared" si="50"/>
        <v>79</v>
      </c>
      <c r="AO18" s="20">
        <f t="shared" si="51"/>
        <v>0</v>
      </c>
      <c r="AP18" s="20">
        <f t="shared" si="8"/>
        <v>149</v>
      </c>
      <c r="AQ18" s="32">
        <f t="shared" si="9"/>
        <v>24.833333333333332</v>
      </c>
      <c r="AR18" s="32">
        <f t="shared" si="52"/>
        <v>43.833333333333329</v>
      </c>
      <c r="AS18" s="31"/>
      <c r="AT18" s="31">
        <f t="shared" si="39"/>
        <v>3</v>
      </c>
      <c r="AU18" s="31">
        <f t="shared" si="40"/>
        <v>0</v>
      </c>
      <c r="AV18" s="31">
        <f t="shared" si="41"/>
        <v>3</v>
      </c>
      <c r="AW18" s="31">
        <f t="shared" si="42"/>
        <v>0</v>
      </c>
      <c r="AX18" s="31">
        <f t="shared" si="15"/>
        <v>6</v>
      </c>
      <c r="AY18" s="33"/>
      <c r="AZ18" s="284" t="s">
        <v>26</v>
      </c>
      <c r="BA18" s="284" t="s">
        <v>72</v>
      </c>
      <c r="BB18" s="284" t="s">
        <v>73</v>
      </c>
      <c r="BC18" s="284" t="s">
        <v>211</v>
      </c>
      <c r="BD18" s="172">
        <v>12</v>
      </c>
      <c r="BE18" s="103">
        <v>96</v>
      </c>
      <c r="BF18" s="20">
        <v>91</v>
      </c>
      <c r="BG18" s="20">
        <v>110</v>
      </c>
      <c r="BH18" s="20">
        <v>0</v>
      </c>
      <c r="BI18" s="20">
        <v>297</v>
      </c>
      <c r="BJ18" s="32">
        <v>33</v>
      </c>
      <c r="BK18" s="32">
        <v>45</v>
      </c>
      <c r="BL18" s="148"/>
      <c r="BM18" s="31">
        <v>3</v>
      </c>
      <c r="BN18" s="31">
        <v>3</v>
      </c>
      <c r="BO18" s="31">
        <v>3</v>
      </c>
      <c r="BP18" s="31">
        <v>0</v>
      </c>
      <c r="BQ18" s="31">
        <v>9</v>
      </c>
      <c r="BR18" s="255"/>
      <c r="BS18" s="59">
        <v>10</v>
      </c>
      <c r="BT18" t="s">
        <v>37</v>
      </c>
      <c r="BU18" s="293" t="s">
        <v>236</v>
      </c>
      <c r="BV18" s="20" t="s">
        <v>38</v>
      </c>
      <c r="BW18" s="31" t="s">
        <v>209</v>
      </c>
      <c r="BX18" s="20">
        <v>4</v>
      </c>
      <c r="BY18" s="20">
        <v>0</v>
      </c>
      <c r="BZ18" s="20">
        <v>0</v>
      </c>
      <c r="CA18" s="20">
        <v>123</v>
      </c>
      <c r="CB18" s="20">
        <v>127</v>
      </c>
      <c r="CC18" s="20">
        <v>250</v>
      </c>
      <c r="CD18" s="32">
        <v>41.666666666666664</v>
      </c>
      <c r="CE18" s="32">
        <v>41.666666666666664</v>
      </c>
      <c r="CF18" s="31"/>
      <c r="CG18" s="31">
        <v>0</v>
      </c>
      <c r="CH18" s="31">
        <v>0</v>
      </c>
      <c r="CI18" s="31">
        <v>3</v>
      </c>
      <c r="CJ18" s="31">
        <v>3</v>
      </c>
      <c r="CK18" s="31">
        <v>6</v>
      </c>
      <c r="CM18" s="75"/>
      <c r="CN18" s="76" t="str">
        <f>B186</f>
        <v>REQUISTA</v>
      </c>
      <c r="CO18" s="77">
        <f>J200</f>
        <v>230</v>
      </c>
      <c r="CP18" s="78">
        <f>E199</f>
        <v>42</v>
      </c>
      <c r="CQ18" s="79">
        <f t="shared" si="27"/>
        <v>272</v>
      </c>
      <c r="CR18" s="77">
        <f>P200</f>
        <v>250</v>
      </c>
      <c r="CS18" s="78">
        <f>K199</f>
        <v>39</v>
      </c>
      <c r="CT18" s="79">
        <f t="shared" si="28"/>
        <v>289</v>
      </c>
      <c r="CU18" s="77">
        <f>W200</f>
        <v>238</v>
      </c>
      <c r="CV18" s="78">
        <f>R199</f>
        <v>42</v>
      </c>
      <c r="CW18" s="79">
        <f t="shared" si="29"/>
        <v>280</v>
      </c>
      <c r="CX18" s="77">
        <f>AD200</f>
        <v>223</v>
      </c>
      <c r="CY18" s="78">
        <f>Y199</f>
        <v>42</v>
      </c>
      <c r="CZ18" s="79">
        <f t="shared" si="30"/>
        <v>265</v>
      </c>
      <c r="DA18" s="79">
        <f t="shared" si="31"/>
        <v>941</v>
      </c>
      <c r="DB18" s="80">
        <f t="shared" si="32"/>
        <v>165</v>
      </c>
      <c r="DC18" s="81">
        <f t="shared" si="33"/>
        <v>1106</v>
      </c>
      <c r="DD18" s="82">
        <f t="shared" si="34"/>
        <v>23.041666666666668</v>
      </c>
      <c r="DE18" s="83">
        <f t="shared" si="35"/>
        <v>19.604166666666668</v>
      </c>
      <c r="DF18" s="84">
        <f>IF(CQ18&gt;0,$H$186*4,0)</f>
        <v>12</v>
      </c>
      <c r="DG18" s="84">
        <f>IF(CT18&gt;0,$N$186*4,0)</f>
        <v>12</v>
      </c>
      <c r="DH18" s="84">
        <f>IF(CW18&gt;0,$U$186*4,0)</f>
        <v>12</v>
      </c>
      <c r="DI18" s="84">
        <f>IF(CZ18&gt;0,$AB$186*4,0)</f>
        <v>12</v>
      </c>
      <c r="DJ18" s="84">
        <f t="shared" si="36"/>
        <v>48</v>
      </c>
      <c r="DL18" s="85"/>
    </row>
    <row r="19" spans="1:116" ht="18.95" customHeight="1" thickTop="1" thickBot="1" x14ac:dyDescent="0.25">
      <c r="A19" s="104" t="s">
        <v>93</v>
      </c>
      <c r="B19" s="105"/>
      <c r="C19" s="105"/>
      <c r="D19" s="105"/>
      <c r="E19" s="105"/>
      <c r="F19" s="105"/>
      <c r="G19" s="105"/>
      <c r="H19" s="109" t="s">
        <v>13</v>
      </c>
      <c r="I19" s="110"/>
      <c r="J19" s="111">
        <f>J18+E17</f>
        <v>277</v>
      </c>
      <c r="K19" s="112"/>
      <c r="L19" s="105"/>
      <c r="M19" s="105"/>
      <c r="N19" s="105"/>
      <c r="O19" s="109" t="s">
        <v>13</v>
      </c>
      <c r="P19" s="110"/>
      <c r="Q19" s="111">
        <f>P18+K17</f>
        <v>274</v>
      </c>
      <c r="R19" s="108"/>
      <c r="S19" s="105"/>
      <c r="T19" s="105"/>
      <c r="U19" s="105"/>
      <c r="V19" s="109" t="s">
        <v>13</v>
      </c>
      <c r="W19" s="110"/>
      <c r="X19" s="111">
        <f>R17+W18</f>
        <v>317</v>
      </c>
      <c r="Y19" s="108"/>
      <c r="Z19" s="105"/>
      <c r="AA19" s="105"/>
      <c r="AB19" s="105"/>
      <c r="AC19" s="109" t="s">
        <v>13</v>
      </c>
      <c r="AD19" s="110"/>
      <c r="AE19" s="111">
        <f>Y17+AD18</f>
        <v>289</v>
      </c>
      <c r="AF19" s="19"/>
      <c r="AG19" s="20" t="str">
        <f t="shared" ref="AG19:AG25" si="53">A30</f>
        <v>F</v>
      </c>
      <c r="AH19" s="20" t="str">
        <f t="shared" ref="AH19:AH25" si="54">B30</f>
        <v>MAZZOTTA</v>
      </c>
      <c r="AI19" s="20" t="str">
        <f t="shared" ref="AI19:AI25" si="55">C30</f>
        <v>VALERIE</v>
      </c>
      <c r="AJ19" s="96" t="str">
        <f t="shared" si="46"/>
        <v>BRESSOLS 1</v>
      </c>
      <c r="AK19" s="20">
        <f t="shared" ref="AK19:AK25" si="56">D30</f>
        <v>9</v>
      </c>
      <c r="AL19" s="20">
        <f t="shared" ref="AL19:AL25" si="57">J30</f>
        <v>0</v>
      </c>
      <c r="AM19" s="20">
        <f t="shared" ref="AM19:AM25" si="58">P30</f>
        <v>0</v>
      </c>
      <c r="AN19" s="20">
        <f t="shared" ref="AN19:AN25" si="59">W30</f>
        <v>0</v>
      </c>
      <c r="AO19" s="20">
        <f t="shared" ref="AO19:AO25" si="60">AD30</f>
        <v>103</v>
      </c>
      <c r="AP19" s="20">
        <f t="shared" ref="AP19:AP25" si="61">SUM(AL19:AO19)</f>
        <v>103</v>
      </c>
      <c r="AQ19" s="32">
        <f t="shared" ref="AQ19:AQ25" si="62">AP19/AX19</f>
        <v>34.333333333333336</v>
      </c>
      <c r="AR19" s="32">
        <f t="shared" ref="AR19:AR25" si="63">AQ19+D30</f>
        <v>43.333333333333336</v>
      </c>
      <c r="AS19" s="31"/>
      <c r="AT19" s="31">
        <f t="shared" ref="AT19:AT25" si="64">IF(AL19&gt;0,$H$24,0)</f>
        <v>0</v>
      </c>
      <c r="AU19" s="31">
        <f t="shared" ref="AU19:AU25" si="65">IF(AM19&gt;0,$N$24,0)</f>
        <v>0</v>
      </c>
      <c r="AV19" s="31">
        <f t="shared" ref="AV19:AV25" si="66">IF(AN19&gt;0,$U$24,0)</f>
        <v>0</v>
      </c>
      <c r="AW19" s="31">
        <f t="shared" ref="AW19:AW25" si="67">IF(AO19&gt;0,$AB$24,0)</f>
        <v>3</v>
      </c>
      <c r="AX19" s="31">
        <f t="shared" ref="AX19:AX25" si="68">SUM(AT19:AW19)</f>
        <v>3</v>
      </c>
      <c r="AY19" s="33"/>
      <c r="AZ19" s="20" t="s">
        <v>26</v>
      </c>
      <c r="BA19" s="20" t="s">
        <v>216</v>
      </c>
      <c r="BB19" s="20" t="s">
        <v>188</v>
      </c>
      <c r="BC19" s="31" t="s">
        <v>178</v>
      </c>
      <c r="BD19" s="20">
        <v>15</v>
      </c>
      <c r="BE19" s="20">
        <v>0</v>
      </c>
      <c r="BF19" s="20">
        <v>89</v>
      </c>
      <c r="BG19" s="20">
        <v>95</v>
      </c>
      <c r="BH19" s="20">
        <v>88</v>
      </c>
      <c r="BI19" s="20">
        <v>272</v>
      </c>
      <c r="BJ19" s="32">
        <v>30.222222222222221</v>
      </c>
      <c r="BK19" s="32">
        <v>30.222222222222221</v>
      </c>
      <c r="BL19" s="31"/>
      <c r="BM19" s="31">
        <v>0</v>
      </c>
      <c r="BN19" s="31">
        <v>3</v>
      </c>
      <c r="BO19" s="31">
        <v>3</v>
      </c>
      <c r="BP19" s="31">
        <v>3</v>
      </c>
      <c r="BQ19" s="31">
        <v>9</v>
      </c>
      <c r="BR19" s="255"/>
      <c r="BS19" s="59">
        <v>11</v>
      </c>
      <c r="BT19" t="s">
        <v>37</v>
      </c>
      <c r="BU19" s="293" t="s">
        <v>162</v>
      </c>
      <c r="BV19" s="20" t="s">
        <v>163</v>
      </c>
      <c r="BW19" s="31" t="s">
        <v>82</v>
      </c>
      <c r="BX19" s="20">
        <v>2</v>
      </c>
      <c r="BY19" s="20">
        <v>115</v>
      </c>
      <c r="BZ19" s="20">
        <v>125</v>
      </c>
      <c r="CA19" s="20">
        <v>0</v>
      </c>
      <c r="CB19" s="20">
        <v>0</v>
      </c>
      <c r="CC19" s="20">
        <v>240</v>
      </c>
      <c r="CD19" s="32">
        <v>40</v>
      </c>
      <c r="CE19" s="32">
        <v>42</v>
      </c>
      <c r="CF19" s="31"/>
      <c r="CG19" s="31">
        <v>3</v>
      </c>
      <c r="CH19" s="31">
        <v>3</v>
      </c>
      <c r="CI19" s="31">
        <v>0</v>
      </c>
      <c r="CJ19" s="31">
        <v>0</v>
      </c>
      <c r="CK19" s="31">
        <v>6</v>
      </c>
      <c r="CM19" s="75"/>
      <c r="CN19" s="76" t="str">
        <f>B206</f>
        <v>SAVE ET GARONNE 2</v>
      </c>
      <c r="CO19" s="77">
        <f>J220</f>
        <v>198</v>
      </c>
      <c r="CP19" s="78">
        <f>E219</f>
        <v>102</v>
      </c>
      <c r="CQ19" s="79">
        <f t="shared" si="27"/>
        <v>300</v>
      </c>
      <c r="CR19" s="113">
        <f>P220</f>
        <v>213</v>
      </c>
      <c r="CS19" s="78">
        <f>K219</f>
        <v>72</v>
      </c>
      <c r="CT19" s="79">
        <f t="shared" si="28"/>
        <v>285</v>
      </c>
      <c r="CU19" s="113">
        <f>W220</f>
        <v>221</v>
      </c>
      <c r="CV19" s="78">
        <f>R219</f>
        <v>72</v>
      </c>
      <c r="CW19" s="79">
        <f t="shared" si="29"/>
        <v>293</v>
      </c>
      <c r="CX19" s="77">
        <f>AD220</f>
        <v>173</v>
      </c>
      <c r="CY19" s="78">
        <f>Y219</f>
        <v>102</v>
      </c>
      <c r="CZ19" s="79">
        <f t="shared" si="30"/>
        <v>275</v>
      </c>
      <c r="DA19" s="79">
        <f t="shared" si="31"/>
        <v>805</v>
      </c>
      <c r="DB19" s="80">
        <f t="shared" si="32"/>
        <v>348</v>
      </c>
      <c r="DC19" s="81">
        <f t="shared" si="33"/>
        <v>1153</v>
      </c>
      <c r="DD19" s="82">
        <f t="shared" si="34"/>
        <v>24.020833333333332</v>
      </c>
      <c r="DE19" s="83">
        <f t="shared" si="35"/>
        <v>16.770833333333332</v>
      </c>
      <c r="DF19" s="84">
        <f>IF(CQ19&gt;0,$H$206*4,0)</f>
        <v>12</v>
      </c>
      <c r="DG19" s="84">
        <f>IF(CT19&gt;0,$N$206*4,0)</f>
        <v>12</v>
      </c>
      <c r="DH19" s="84">
        <f>IF(CW19&gt;0,$U$206*4,0)</f>
        <v>12</v>
      </c>
      <c r="DI19" s="84">
        <f>IF(CZ19&gt;0,$AB$206*4,0)</f>
        <v>12</v>
      </c>
      <c r="DJ19" s="84">
        <f t="shared" si="36"/>
        <v>48</v>
      </c>
    </row>
    <row r="20" spans="1:116" ht="18.95" customHeight="1" thickTop="1" thickBot="1" x14ac:dyDescent="0.25">
      <c r="A20" s="114" t="s">
        <v>41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09" t="s">
        <v>13</v>
      </c>
      <c r="P20" s="110"/>
      <c r="Q20" s="111">
        <f>(J19+Q19)</f>
        <v>551</v>
      </c>
      <c r="R20" s="116"/>
      <c r="S20" s="115"/>
      <c r="T20" s="115"/>
      <c r="U20" s="115" t="s">
        <v>84</v>
      </c>
      <c r="V20" s="109" t="s">
        <v>13</v>
      </c>
      <c r="W20" s="110"/>
      <c r="X20" s="111">
        <f>J19+Q19+X19</f>
        <v>868</v>
      </c>
      <c r="Y20" s="116"/>
      <c r="Z20" s="115"/>
      <c r="AA20" s="115"/>
      <c r="AB20" s="115" t="s">
        <v>84</v>
      </c>
      <c r="AC20" s="109" t="s">
        <v>13</v>
      </c>
      <c r="AD20" s="110"/>
      <c r="AE20" s="111">
        <f>J19+Q19+X19+AE19</f>
        <v>1157</v>
      </c>
      <c r="AF20" s="19"/>
      <c r="AG20" s="20">
        <f t="shared" si="53"/>
        <v>0</v>
      </c>
      <c r="AH20" s="20">
        <f t="shared" si="54"/>
        <v>0</v>
      </c>
      <c r="AI20" s="20">
        <f t="shared" si="55"/>
        <v>0</v>
      </c>
      <c r="AJ20" s="96" t="str">
        <f t="shared" si="46"/>
        <v>BRESSOLS 1</v>
      </c>
      <c r="AK20" s="20">
        <f t="shared" si="56"/>
        <v>0</v>
      </c>
      <c r="AL20" s="20">
        <f t="shared" si="57"/>
        <v>0</v>
      </c>
      <c r="AM20" s="20">
        <f t="shared" si="58"/>
        <v>0</v>
      </c>
      <c r="AN20" s="20">
        <f t="shared" si="59"/>
        <v>0</v>
      </c>
      <c r="AO20" s="20">
        <f t="shared" si="60"/>
        <v>0</v>
      </c>
      <c r="AP20" s="20">
        <f t="shared" si="61"/>
        <v>0</v>
      </c>
      <c r="AQ20" s="32" t="e">
        <f t="shared" si="62"/>
        <v>#DIV/0!</v>
      </c>
      <c r="AR20" s="32" t="e">
        <f t="shared" si="63"/>
        <v>#DIV/0!</v>
      </c>
      <c r="AS20" s="31"/>
      <c r="AT20" s="31">
        <f t="shared" si="64"/>
        <v>0</v>
      </c>
      <c r="AU20" s="31">
        <f t="shared" si="65"/>
        <v>0</v>
      </c>
      <c r="AV20" s="31">
        <f t="shared" si="66"/>
        <v>0</v>
      </c>
      <c r="AW20" s="31">
        <f t="shared" si="67"/>
        <v>0</v>
      </c>
      <c r="AX20" s="31">
        <f t="shared" si="68"/>
        <v>0</v>
      </c>
      <c r="AY20" s="33"/>
      <c r="AZ20" s="20" t="s">
        <v>26</v>
      </c>
      <c r="BA20" s="20" t="s">
        <v>196</v>
      </c>
      <c r="BB20" s="20" t="s">
        <v>103</v>
      </c>
      <c r="BC20" s="31" t="s">
        <v>169</v>
      </c>
      <c r="BD20" s="20">
        <v>9</v>
      </c>
      <c r="BE20" s="103">
        <v>126</v>
      </c>
      <c r="BF20" s="20">
        <v>135</v>
      </c>
      <c r="BG20" s="20">
        <v>0</v>
      </c>
      <c r="BH20" s="20">
        <v>0</v>
      </c>
      <c r="BI20" s="20">
        <v>261</v>
      </c>
      <c r="BJ20" s="32">
        <v>43.5</v>
      </c>
      <c r="BK20" s="32">
        <v>52.5</v>
      </c>
      <c r="BL20" s="31"/>
      <c r="BM20" s="31">
        <v>3</v>
      </c>
      <c r="BN20" s="31">
        <v>3</v>
      </c>
      <c r="BO20" s="31">
        <v>0</v>
      </c>
      <c r="BP20" s="31">
        <v>0</v>
      </c>
      <c r="BQ20" s="31">
        <v>6</v>
      </c>
      <c r="BR20" s="255"/>
      <c r="BS20" s="59">
        <v>12</v>
      </c>
      <c r="BT20" t="s">
        <v>37</v>
      </c>
      <c r="BU20" s="291" t="s">
        <v>89</v>
      </c>
      <c r="BV20" s="291" t="s">
        <v>90</v>
      </c>
      <c r="BW20" s="284" t="s">
        <v>210</v>
      </c>
      <c r="BX20" s="172">
        <v>6</v>
      </c>
      <c r="BY20" s="103">
        <v>0</v>
      </c>
      <c r="BZ20" s="20">
        <v>0</v>
      </c>
      <c r="CA20" s="20">
        <v>115</v>
      </c>
      <c r="CB20" s="20">
        <v>122</v>
      </c>
      <c r="CC20" s="20">
        <v>237</v>
      </c>
      <c r="CD20" s="32">
        <v>39.5</v>
      </c>
      <c r="CE20" s="32">
        <v>39.5</v>
      </c>
      <c r="CF20" s="148"/>
      <c r="CG20" s="31">
        <v>0</v>
      </c>
      <c r="CH20" s="31">
        <v>0</v>
      </c>
      <c r="CI20" s="31">
        <v>3</v>
      </c>
      <c r="CJ20" s="31">
        <v>3</v>
      </c>
      <c r="CK20" s="31">
        <v>6</v>
      </c>
      <c r="CM20" s="75"/>
      <c r="CN20" s="118" t="str">
        <f>B226</f>
        <v>SENOUILLAC 1</v>
      </c>
      <c r="CO20" s="77">
        <f>J240</f>
        <v>243</v>
      </c>
      <c r="CP20" s="78">
        <f>E239</f>
        <v>51</v>
      </c>
      <c r="CQ20" s="79">
        <f t="shared" si="27"/>
        <v>294</v>
      </c>
      <c r="CR20" s="113">
        <f>P240</f>
        <v>253</v>
      </c>
      <c r="CS20" s="78">
        <f>K239</f>
        <v>51</v>
      </c>
      <c r="CT20" s="79">
        <f t="shared" si="28"/>
        <v>304</v>
      </c>
      <c r="CU20" s="113">
        <f>W240</f>
        <v>265</v>
      </c>
      <c r="CV20" s="78">
        <f>R239</f>
        <v>51</v>
      </c>
      <c r="CW20" s="79">
        <f t="shared" si="29"/>
        <v>316</v>
      </c>
      <c r="CX20" s="77">
        <f>AD240</f>
        <v>240</v>
      </c>
      <c r="CY20" s="78">
        <f>Y239</f>
        <v>51</v>
      </c>
      <c r="CZ20" s="79">
        <f t="shared" si="30"/>
        <v>291</v>
      </c>
      <c r="DA20" s="79">
        <f t="shared" si="31"/>
        <v>1001</v>
      </c>
      <c r="DB20" s="80">
        <f t="shared" si="32"/>
        <v>204</v>
      </c>
      <c r="DC20" s="81">
        <f t="shared" si="33"/>
        <v>1205</v>
      </c>
      <c r="DD20" s="82">
        <f t="shared" si="34"/>
        <v>25.104166666666668</v>
      </c>
      <c r="DE20" s="83">
        <f t="shared" si="35"/>
        <v>20.854166666666668</v>
      </c>
      <c r="DF20" s="84">
        <f>IF(CQ20&gt;0,$H$226*4,0)</f>
        <v>12</v>
      </c>
      <c r="DG20" s="84">
        <f>IF(CT20&gt;0,$N$226*4,0)</f>
        <v>12</v>
      </c>
      <c r="DH20" s="84">
        <f>IF(CW20&gt;0,$U$226*4,0)</f>
        <v>12</v>
      </c>
      <c r="DI20" s="84">
        <f>IF(CZ20&gt;0,$AB$226*4,0)</f>
        <v>12</v>
      </c>
      <c r="DJ20" s="84">
        <f t="shared" si="36"/>
        <v>48</v>
      </c>
    </row>
    <row r="21" spans="1:116" ht="18.95" customHeight="1" thickTop="1" thickBot="1" x14ac:dyDescent="0.25">
      <c r="A21" s="119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1"/>
      <c r="P21" s="120"/>
      <c r="Q21" s="120"/>
      <c r="R21" s="120"/>
      <c r="S21" s="120"/>
      <c r="T21" s="120"/>
      <c r="U21" s="120"/>
      <c r="V21" s="121"/>
      <c r="W21" s="120"/>
      <c r="X21" s="120"/>
      <c r="Y21" s="120"/>
      <c r="Z21" s="120"/>
      <c r="AA21" s="120"/>
      <c r="AB21" s="120"/>
      <c r="AC21" s="121"/>
      <c r="AD21" s="120"/>
      <c r="AE21" s="120"/>
      <c r="AF21" s="19"/>
      <c r="AG21" s="20">
        <f t="shared" si="53"/>
        <v>0</v>
      </c>
      <c r="AH21" s="20">
        <f t="shared" si="54"/>
        <v>0</v>
      </c>
      <c r="AI21" s="20">
        <f t="shared" si="55"/>
        <v>0</v>
      </c>
      <c r="AJ21" s="96" t="str">
        <f t="shared" si="46"/>
        <v>BRESSOLS 1</v>
      </c>
      <c r="AK21" s="20">
        <f t="shared" si="56"/>
        <v>0</v>
      </c>
      <c r="AL21" s="20">
        <f t="shared" si="57"/>
        <v>0</v>
      </c>
      <c r="AM21" s="20">
        <f t="shared" si="58"/>
        <v>0</v>
      </c>
      <c r="AN21" s="20">
        <f t="shared" si="59"/>
        <v>0</v>
      </c>
      <c r="AO21" s="20">
        <f t="shared" si="60"/>
        <v>0</v>
      </c>
      <c r="AP21" s="20">
        <f t="shared" si="61"/>
        <v>0</v>
      </c>
      <c r="AQ21" s="32" t="e">
        <f t="shared" si="62"/>
        <v>#DIV/0!</v>
      </c>
      <c r="AR21" s="32" t="e">
        <f t="shared" si="63"/>
        <v>#DIV/0!</v>
      </c>
      <c r="AS21" s="31"/>
      <c r="AT21" s="31">
        <f t="shared" si="64"/>
        <v>0</v>
      </c>
      <c r="AU21" s="31">
        <f t="shared" si="65"/>
        <v>0</v>
      </c>
      <c r="AV21" s="31">
        <f t="shared" si="66"/>
        <v>0</v>
      </c>
      <c r="AW21" s="31">
        <f t="shared" si="67"/>
        <v>0</v>
      </c>
      <c r="AX21" s="31">
        <f t="shared" si="68"/>
        <v>0</v>
      </c>
      <c r="AY21" s="33"/>
      <c r="AZ21" s="284" t="s">
        <v>26</v>
      </c>
      <c r="BA21" s="284" t="s">
        <v>67</v>
      </c>
      <c r="BB21" s="284" t="s">
        <v>68</v>
      </c>
      <c r="BC21" s="284" t="s">
        <v>167</v>
      </c>
      <c r="BD21" s="172">
        <v>9</v>
      </c>
      <c r="BE21" s="103">
        <v>0</v>
      </c>
      <c r="BF21" s="20">
        <v>112</v>
      </c>
      <c r="BG21" s="20">
        <v>109</v>
      </c>
      <c r="BH21" s="20">
        <v>0</v>
      </c>
      <c r="BI21" s="20">
        <v>221</v>
      </c>
      <c r="BJ21" s="32">
        <v>36.833333333333336</v>
      </c>
      <c r="BK21" s="32">
        <v>45.833333333333336</v>
      </c>
      <c r="BL21" s="148"/>
      <c r="BM21" s="31">
        <v>0</v>
      </c>
      <c r="BN21" s="31">
        <v>3</v>
      </c>
      <c r="BO21" s="31">
        <v>3</v>
      </c>
      <c r="BP21" s="31">
        <v>0</v>
      </c>
      <c r="BQ21" s="31">
        <v>6</v>
      </c>
      <c r="BR21" s="255"/>
      <c r="BS21" s="59">
        <v>13</v>
      </c>
      <c r="BT21" t="s">
        <v>37</v>
      </c>
      <c r="BU21" s="293" t="s">
        <v>218</v>
      </c>
      <c r="BV21" s="20" t="s">
        <v>219</v>
      </c>
      <c r="BW21" s="31" t="s">
        <v>82</v>
      </c>
      <c r="BX21" s="20">
        <v>4</v>
      </c>
      <c r="BY21" s="20">
        <v>0</v>
      </c>
      <c r="BZ21" s="20">
        <v>134</v>
      </c>
      <c r="CA21" s="20">
        <v>0</v>
      </c>
      <c r="CB21" s="20">
        <v>0</v>
      </c>
      <c r="CC21" s="20">
        <v>134</v>
      </c>
      <c r="CD21" s="32">
        <v>44.666666666666664</v>
      </c>
      <c r="CE21" s="32">
        <v>48.666666666666664</v>
      </c>
      <c r="CF21" s="31"/>
      <c r="CG21" s="31">
        <v>0</v>
      </c>
      <c r="CH21" s="31">
        <v>3</v>
      </c>
      <c r="CI21" s="31">
        <v>0</v>
      </c>
      <c r="CJ21" s="31">
        <v>0</v>
      </c>
      <c r="CK21" s="31">
        <v>3</v>
      </c>
      <c r="CM21" s="75"/>
      <c r="CN21" s="118" t="str">
        <f>B246</f>
        <v>SQAAT2</v>
      </c>
      <c r="CO21" s="77">
        <f>J260</f>
        <v>216</v>
      </c>
      <c r="CP21" s="78">
        <f>E259</f>
        <v>60</v>
      </c>
      <c r="CQ21" s="79">
        <f t="shared" si="27"/>
        <v>276</v>
      </c>
      <c r="CR21" s="113">
        <f>P260</f>
        <v>204</v>
      </c>
      <c r="CS21" s="78">
        <f>K259</f>
        <v>60</v>
      </c>
      <c r="CT21" s="79">
        <f t="shared" si="28"/>
        <v>264</v>
      </c>
      <c r="CU21" s="113">
        <f>W260</f>
        <v>231</v>
      </c>
      <c r="CV21" s="78">
        <f>R259</f>
        <v>60</v>
      </c>
      <c r="CW21" s="79">
        <f t="shared" si="29"/>
        <v>291</v>
      </c>
      <c r="CX21" s="77">
        <f>AD260</f>
        <v>217</v>
      </c>
      <c r="CY21" s="78">
        <f>Y259</f>
        <v>48</v>
      </c>
      <c r="CZ21" s="79">
        <f t="shared" si="30"/>
        <v>265</v>
      </c>
      <c r="DA21" s="79">
        <f t="shared" si="31"/>
        <v>868</v>
      </c>
      <c r="DB21" s="80">
        <f t="shared" si="32"/>
        <v>228</v>
      </c>
      <c r="DC21" s="81">
        <f t="shared" si="33"/>
        <v>1096</v>
      </c>
      <c r="DD21" s="82">
        <f t="shared" si="34"/>
        <v>22.833333333333332</v>
      </c>
      <c r="DE21" s="83">
        <f t="shared" si="35"/>
        <v>18.083333333333332</v>
      </c>
      <c r="DF21" s="84">
        <f>IF(CQ21&gt;0,$H$246*4,0)</f>
        <v>12</v>
      </c>
      <c r="DG21" s="84">
        <f>IF(CT21&gt;0,$N$246*4,0)</f>
        <v>12</v>
      </c>
      <c r="DH21" s="84">
        <f>IF(CW21&gt;0,$U$246*4,0)</f>
        <v>12</v>
      </c>
      <c r="DI21" s="84">
        <f>IF(CZ21&gt;0,$AB$246*4,0)</f>
        <v>12</v>
      </c>
      <c r="DJ21" s="84">
        <f t="shared" si="36"/>
        <v>48</v>
      </c>
    </row>
    <row r="22" spans="1:116" ht="18.95" customHeight="1" thickBot="1" x14ac:dyDescent="0.25">
      <c r="A22" s="119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1"/>
      <c r="P22" s="120"/>
      <c r="Q22" s="120"/>
      <c r="R22" s="120"/>
      <c r="S22" s="120"/>
      <c r="T22" s="120"/>
      <c r="U22" s="120"/>
      <c r="V22" s="121"/>
      <c r="W22" s="120"/>
      <c r="X22" s="120"/>
      <c r="Y22" s="120"/>
      <c r="Z22" s="120"/>
      <c r="AA22" s="120"/>
      <c r="AB22" s="120"/>
      <c r="AC22" s="121"/>
      <c r="AD22" s="120"/>
      <c r="AE22" s="120"/>
      <c r="AF22" s="19"/>
      <c r="AG22" s="20">
        <f t="shared" si="53"/>
        <v>0</v>
      </c>
      <c r="AH22" s="20">
        <f t="shared" si="54"/>
        <v>0</v>
      </c>
      <c r="AI22" s="20">
        <f t="shared" si="55"/>
        <v>0</v>
      </c>
      <c r="AJ22" s="96" t="str">
        <f t="shared" si="46"/>
        <v>BRESSOLS 1</v>
      </c>
      <c r="AK22" s="20">
        <f t="shared" si="56"/>
        <v>0</v>
      </c>
      <c r="AL22" s="20">
        <f t="shared" si="57"/>
        <v>0</v>
      </c>
      <c r="AM22" s="20">
        <f t="shared" si="58"/>
        <v>0</v>
      </c>
      <c r="AN22" s="20">
        <f t="shared" si="59"/>
        <v>0</v>
      </c>
      <c r="AO22" s="20">
        <f t="shared" si="60"/>
        <v>0</v>
      </c>
      <c r="AP22" s="20">
        <f t="shared" si="61"/>
        <v>0</v>
      </c>
      <c r="AQ22" s="32" t="e">
        <f t="shared" si="62"/>
        <v>#DIV/0!</v>
      </c>
      <c r="AR22" s="32" t="e">
        <f t="shared" si="63"/>
        <v>#DIV/0!</v>
      </c>
      <c r="AS22" s="31"/>
      <c r="AT22" s="31">
        <f t="shared" si="64"/>
        <v>0</v>
      </c>
      <c r="AU22" s="31">
        <f t="shared" si="65"/>
        <v>0</v>
      </c>
      <c r="AV22" s="31">
        <f t="shared" si="66"/>
        <v>0</v>
      </c>
      <c r="AW22" s="31">
        <f t="shared" si="67"/>
        <v>0</v>
      </c>
      <c r="AX22" s="31">
        <f t="shared" si="68"/>
        <v>0</v>
      </c>
      <c r="AY22" s="33"/>
      <c r="AZ22" s="20" t="s">
        <v>26</v>
      </c>
      <c r="BA22" s="20" t="s">
        <v>212</v>
      </c>
      <c r="BB22" s="20" t="s">
        <v>124</v>
      </c>
      <c r="BC22" s="31" t="s">
        <v>78</v>
      </c>
      <c r="BD22" s="20">
        <v>10</v>
      </c>
      <c r="BE22" s="20">
        <v>108</v>
      </c>
      <c r="BF22" s="20">
        <v>105</v>
      </c>
      <c r="BG22" s="20">
        <v>0</v>
      </c>
      <c r="BH22" s="20">
        <v>0</v>
      </c>
      <c r="BI22" s="20">
        <v>213</v>
      </c>
      <c r="BJ22" s="32">
        <v>35.5</v>
      </c>
      <c r="BK22" s="32">
        <v>45.5</v>
      </c>
      <c r="BL22" s="31"/>
      <c r="BM22" s="31">
        <v>3</v>
      </c>
      <c r="BN22" s="31">
        <v>3</v>
      </c>
      <c r="BO22" s="31">
        <v>0</v>
      </c>
      <c r="BP22" s="31">
        <v>0</v>
      </c>
      <c r="BQ22" s="31">
        <v>6</v>
      </c>
      <c r="BR22" s="255"/>
      <c r="BS22" s="59">
        <v>14</v>
      </c>
      <c r="BT22" t="s">
        <v>37</v>
      </c>
      <c r="BU22" s="172" t="s">
        <v>189</v>
      </c>
      <c r="BV22" s="172" t="s">
        <v>190</v>
      </c>
      <c r="BW22" s="148" t="s">
        <v>172</v>
      </c>
      <c r="BX22" s="172">
        <v>4</v>
      </c>
      <c r="BY22" s="103">
        <v>0</v>
      </c>
      <c r="BZ22" s="20">
        <v>129</v>
      </c>
      <c r="CA22" s="20">
        <v>0</v>
      </c>
      <c r="CB22" s="20">
        <v>0</v>
      </c>
      <c r="CC22" s="20">
        <v>129</v>
      </c>
      <c r="CD22" s="32">
        <v>43</v>
      </c>
      <c r="CE22" s="32">
        <v>47</v>
      </c>
      <c r="CF22" s="148"/>
      <c r="CG22" s="31">
        <v>0</v>
      </c>
      <c r="CH22" s="31">
        <v>3</v>
      </c>
      <c r="CI22" s="31">
        <v>0</v>
      </c>
      <c r="CJ22" s="31">
        <v>0</v>
      </c>
      <c r="CK22" s="31">
        <v>3</v>
      </c>
      <c r="CM22" s="75"/>
      <c r="CN22" s="118" t="str">
        <f>B266</f>
        <v>VALENCE D' ALBI</v>
      </c>
      <c r="CO22" s="77">
        <f>J280</f>
        <v>232</v>
      </c>
      <c r="CP22" s="78">
        <f>E279</f>
        <v>54</v>
      </c>
      <c r="CQ22" s="79">
        <f t="shared" si="27"/>
        <v>286</v>
      </c>
      <c r="CR22" s="113">
        <f>P280</f>
        <v>200</v>
      </c>
      <c r="CS22" s="78">
        <f>K279</f>
        <v>87</v>
      </c>
      <c r="CT22" s="79">
        <f t="shared" si="28"/>
        <v>287</v>
      </c>
      <c r="CU22" s="113">
        <f>W280</f>
        <v>167</v>
      </c>
      <c r="CV22" s="78">
        <f>R279</f>
        <v>84</v>
      </c>
      <c r="CW22" s="79">
        <f t="shared" si="29"/>
        <v>251</v>
      </c>
      <c r="CX22" s="77">
        <f>AD280</f>
        <v>176</v>
      </c>
      <c r="CY22" s="78">
        <f>Y279</f>
        <v>84</v>
      </c>
      <c r="CZ22" s="79">
        <f t="shared" si="30"/>
        <v>260</v>
      </c>
      <c r="DA22" s="79">
        <f t="shared" si="31"/>
        <v>775</v>
      </c>
      <c r="DB22" s="80">
        <f t="shared" si="32"/>
        <v>309</v>
      </c>
      <c r="DC22" s="81">
        <f t="shared" si="33"/>
        <v>1084</v>
      </c>
      <c r="DD22" s="82">
        <f t="shared" si="34"/>
        <v>22.583333333333332</v>
      </c>
      <c r="DE22" s="83">
        <f t="shared" si="35"/>
        <v>16.145833333333332</v>
      </c>
      <c r="DF22" s="84">
        <f>IF(CQ22&gt;0,$H$266*4,0)</f>
        <v>12</v>
      </c>
      <c r="DG22" s="84">
        <f>IF(CT22&gt;0,$N$266*4,0)</f>
        <v>12</v>
      </c>
      <c r="DH22" s="84">
        <f>IF(CW22&gt;0,$U$266*4,0)</f>
        <v>12</v>
      </c>
      <c r="DI22" s="84">
        <f>IF(CZ22&gt;0,$AB$266*4,0)</f>
        <v>12</v>
      </c>
      <c r="DJ22" s="84">
        <f>DF22+DG22+DH22+DI22</f>
        <v>48</v>
      </c>
    </row>
    <row r="23" spans="1:116" ht="18.95" customHeight="1" thickBot="1" x14ac:dyDescent="0.25">
      <c r="AF23"/>
      <c r="AG23" s="20">
        <f t="shared" si="53"/>
        <v>0</v>
      </c>
      <c r="AH23" s="20">
        <f t="shared" si="54"/>
        <v>0</v>
      </c>
      <c r="AI23" s="20">
        <f t="shared" si="55"/>
        <v>0</v>
      </c>
      <c r="AJ23" s="96" t="str">
        <f t="shared" si="46"/>
        <v>BRESSOLS 1</v>
      </c>
      <c r="AK23" s="20">
        <f t="shared" si="56"/>
        <v>0</v>
      </c>
      <c r="AL23" s="20">
        <f t="shared" si="57"/>
        <v>0</v>
      </c>
      <c r="AM23" s="20">
        <f t="shared" si="58"/>
        <v>0</v>
      </c>
      <c r="AN23" s="20">
        <f t="shared" si="59"/>
        <v>0</v>
      </c>
      <c r="AO23" s="20">
        <f t="shared" si="60"/>
        <v>0</v>
      </c>
      <c r="AP23" s="20">
        <f t="shared" si="61"/>
        <v>0</v>
      </c>
      <c r="AQ23" s="32" t="e">
        <f t="shared" si="62"/>
        <v>#DIV/0!</v>
      </c>
      <c r="AR23" s="32" t="e">
        <f t="shared" si="63"/>
        <v>#DIV/0!</v>
      </c>
      <c r="AS23" s="31"/>
      <c r="AT23" s="31">
        <f t="shared" si="64"/>
        <v>0</v>
      </c>
      <c r="AU23" s="31">
        <f t="shared" si="65"/>
        <v>0</v>
      </c>
      <c r="AV23" s="31">
        <f t="shared" si="66"/>
        <v>0</v>
      </c>
      <c r="AW23" s="31">
        <f t="shared" si="67"/>
        <v>0</v>
      </c>
      <c r="AX23" s="31">
        <f t="shared" si="68"/>
        <v>0</v>
      </c>
      <c r="AY23" s="33"/>
      <c r="AZ23" s="20" t="s">
        <v>26</v>
      </c>
      <c r="BA23" s="31" t="s">
        <v>76</v>
      </c>
      <c r="BB23" s="31" t="s">
        <v>77</v>
      </c>
      <c r="BC23" s="31" t="s">
        <v>78</v>
      </c>
      <c r="BD23" s="20">
        <v>9</v>
      </c>
      <c r="BE23" s="20">
        <v>0</v>
      </c>
      <c r="BF23" s="20">
        <v>0</v>
      </c>
      <c r="BG23" s="20">
        <v>103</v>
      </c>
      <c r="BH23" s="20">
        <v>104</v>
      </c>
      <c r="BI23" s="20">
        <v>207</v>
      </c>
      <c r="BJ23" s="32">
        <v>34.5</v>
      </c>
      <c r="BK23" s="32">
        <v>43.5</v>
      </c>
      <c r="BL23" s="31"/>
      <c r="BM23" s="31">
        <v>0</v>
      </c>
      <c r="BN23" s="31">
        <v>0</v>
      </c>
      <c r="BO23" s="31">
        <v>3</v>
      </c>
      <c r="BP23" s="31">
        <v>3</v>
      </c>
      <c r="BQ23" s="31">
        <v>6</v>
      </c>
      <c r="BR23" s="255"/>
      <c r="BS23" s="59">
        <v>15</v>
      </c>
      <c r="BT23" t="s">
        <v>37</v>
      </c>
      <c r="BU23" s="293" t="s">
        <v>159</v>
      </c>
      <c r="BV23" s="20" t="s">
        <v>180</v>
      </c>
      <c r="BW23" s="31" t="s">
        <v>209</v>
      </c>
      <c r="BX23" s="20">
        <v>4</v>
      </c>
      <c r="BY23" s="20">
        <v>128</v>
      </c>
      <c r="BZ23" s="20">
        <v>0</v>
      </c>
      <c r="CA23" s="20">
        <v>0</v>
      </c>
      <c r="CB23" s="20">
        <v>0</v>
      </c>
      <c r="CC23" s="20">
        <v>128</v>
      </c>
      <c r="CD23" s="32">
        <v>42.666666666666664</v>
      </c>
      <c r="CE23" s="32">
        <v>51.666666666666664</v>
      </c>
      <c r="CF23" s="31"/>
      <c r="CG23" s="31">
        <v>3</v>
      </c>
      <c r="CH23" s="31">
        <v>0</v>
      </c>
      <c r="CI23" s="31">
        <v>0</v>
      </c>
      <c r="CJ23" s="31">
        <v>0</v>
      </c>
      <c r="CK23" s="31">
        <v>3</v>
      </c>
      <c r="CM23" s="75"/>
      <c r="CN23" s="118" t="str">
        <f>B286</f>
        <v>VILLEFRANCHE R</v>
      </c>
      <c r="CO23" s="77">
        <f>J300</f>
        <v>206</v>
      </c>
      <c r="CP23" s="78">
        <f>E299</f>
        <v>69</v>
      </c>
      <c r="CQ23" s="79">
        <f t="shared" si="27"/>
        <v>275</v>
      </c>
      <c r="CR23" s="113">
        <f>P300</f>
        <v>208</v>
      </c>
      <c r="CS23" s="78">
        <f>K299</f>
        <v>69</v>
      </c>
      <c r="CT23" s="79">
        <f t="shared" si="28"/>
        <v>277</v>
      </c>
      <c r="CU23" s="113">
        <f>W300</f>
        <v>223</v>
      </c>
      <c r="CV23" s="78">
        <f>R299</f>
        <v>69</v>
      </c>
      <c r="CW23" s="79">
        <f t="shared" si="29"/>
        <v>292</v>
      </c>
      <c r="CX23" s="77">
        <f>AD300</f>
        <v>230</v>
      </c>
      <c r="CY23" s="78">
        <f>Y299</f>
        <v>69</v>
      </c>
      <c r="CZ23" s="79">
        <f t="shared" si="30"/>
        <v>299</v>
      </c>
      <c r="DA23" s="79">
        <f t="shared" si="31"/>
        <v>867</v>
      </c>
      <c r="DB23" s="80">
        <f t="shared" si="32"/>
        <v>276</v>
      </c>
      <c r="DC23" s="81">
        <f t="shared" si="33"/>
        <v>1143</v>
      </c>
      <c r="DD23" s="82">
        <f t="shared" si="34"/>
        <v>23.8125</v>
      </c>
      <c r="DE23" s="83">
        <f t="shared" si="35"/>
        <v>18.0625</v>
      </c>
      <c r="DF23" s="84">
        <f>IF(CQ23&gt;0,$H$286*4,0)</f>
        <v>12</v>
      </c>
      <c r="DG23" s="84">
        <f>IF(CT23&gt;0,$N$286*4,0)</f>
        <v>12</v>
      </c>
      <c r="DH23" s="84">
        <f>IF(CW23&gt;0,$U$286*4,0)</f>
        <v>12</v>
      </c>
      <c r="DI23" s="84">
        <f>IF(CZ23&gt;0,$AB$286*4,0)</f>
        <v>12</v>
      </c>
      <c r="DJ23" s="84">
        <f t="shared" si="36"/>
        <v>48</v>
      </c>
    </row>
    <row r="24" spans="1:116" ht="18.95" customHeight="1" thickTop="1" thickBot="1" x14ac:dyDescent="0.25">
      <c r="A24" s="11"/>
      <c r="B24" s="297" t="s">
        <v>169</v>
      </c>
      <c r="C24" s="297"/>
      <c r="D24" s="297"/>
      <c r="E24" s="298" t="s">
        <v>7</v>
      </c>
      <c r="F24" s="298"/>
      <c r="G24" s="298"/>
      <c r="H24" s="60">
        <f>$H$4</f>
        <v>3</v>
      </c>
      <c r="I24" s="13"/>
      <c r="J24" s="14"/>
      <c r="K24" s="298" t="s">
        <v>7</v>
      </c>
      <c r="L24" s="298"/>
      <c r="M24" s="298"/>
      <c r="N24" s="60">
        <f>$N$4</f>
        <v>3</v>
      </c>
      <c r="O24" s="14"/>
      <c r="P24" s="14"/>
      <c r="Q24" s="14"/>
      <c r="R24" s="298" t="s">
        <v>7</v>
      </c>
      <c r="S24" s="298"/>
      <c r="T24" s="298"/>
      <c r="U24" s="60">
        <f>$U$4</f>
        <v>3</v>
      </c>
      <c r="V24" s="14"/>
      <c r="W24" s="14"/>
      <c r="X24" s="14"/>
      <c r="Y24" s="298" t="s">
        <v>7</v>
      </c>
      <c r="Z24" s="298"/>
      <c r="AA24" s="298"/>
      <c r="AB24" s="60">
        <v>3</v>
      </c>
      <c r="AC24" s="14"/>
      <c r="AD24" s="14"/>
      <c r="AE24" s="14"/>
      <c r="AF24" s="15"/>
      <c r="AG24" s="20">
        <f t="shared" si="53"/>
        <v>0</v>
      </c>
      <c r="AH24" s="20">
        <f t="shared" si="54"/>
        <v>0</v>
      </c>
      <c r="AI24" s="20">
        <f t="shared" si="55"/>
        <v>0</v>
      </c>
      <c r="AJ24" s="96" t="str">
        <f t="shared" si="46"/>
        <v>BRESSOLS 1</v>
      </c>
      <c r="AK24" s="20">
        <f t="shared" si="56"/>
        <v>0</v>
      </c>
      <c r="AL24" s="20">
        <f t="shared" si="57"/>
        <v>0</v>
      </c>
      <c r="AM24" s="20">
        <f t="shared" si="58"/>
        <v>0</v>
      </c>
      <c r="AN24" s="20">
        <f t="shared" si="59"/>
        <v>0</v>
      </c>
      <c r="AO24" s="20">
        <f t="shared" si="60"/>
        <v>0</v>
      </c>
      <c r="AP24" s="20">
        <f t="shared" si="61"/>
        <v>0</v>
      </c>
      <c r="AQ24" s="32" t="e">
        <f t="shared" si="62"/>
        <v>#DIV/0!</v>
      </c>
      <c r="AR24" s="32" t="e">
        <f t="shared" si="63"/>
        <v>#DIV/0!</v>
      </c>
      <c r="AS24" s="31"/>
      <c r="AT24" s="31">
        <f t="shared" si="64"/>
        <v>0</v>
      </c>
      <c r="AU24" s="31">
        <f t="shared" si="65"/>
        <v>0</v>
      </c>
      <c r="AV24" s="31">
        <f t="shared" si="66"/>
        <v>0</v>
      </c>
      <c r="AW24" s="31">
        <f t="shared" si="67"/>
        <v>0</v>
      </c>
      <c r="AX24" s="31">
        <f t="shared" si="68"/>
        <v>0</v>
      </c>
      <c r="AY24" s="33"/>
      <c r="AZ24" s="20" t="s">
        <v>26</v>
      </c>
      <c r="BA24" s="20" t="s">
        <v>214</v>
      </c>
      <c r="BB24" s="20" t="s">
        <v>215</v>
      </c>
      <c r="BC24" s="31" t="s">
        <v>209</v>
      </c>
      <c r="BD24" s="20">
        <v>10</v>
      </c>
      <c r="BE24" s="20">
        <v>83</v>
      </c>
      <c r="BF24" s="20">
        <v>115</v>
      </c>
      <c r="BG24" s="20">
        <v>0</v>
      </c>
      <c r="BH24" s="20">
        <v>0</v>
      </c>
      <c r="BI24" s="20">
        <v>198</v>
      </c>
      <c r="BJ24" s="32">
        <v>33</v>
      </c>
      <c r="BK24" s="32">
        <v>36</v>
      </c>
      <c r="BL24" s="31"/>
      <c r="BM24" s="31">
        <v>3</v>
      </c>
      <c r="BN24" s="31">
        <v>3</v>
      </c>
      <c r="BO24" s="31">
        <v>0</v>
      </c>
      <c r="BP24" s="31">
        <v>0</v>
      </c>
      <c r="BQ24" s="31">
        <v>6</v>
      </c>
      <c r="BR24" s="255"/>
      <c r="BS24" s="59">
        <v>16</v>
      </c>
      <c r="BT24" t="s">
        <v>37</v>
      </c>
      <c r="BU24" s="293" t="s">
        <v>233</v>
      </c>
      <c r="BV24" s="20" t="s">
        <v>73</v>
      </c>
      <c r="BW24" s="31" t="s">
        <v>82</v>
      </c>
      <c r="BX24" s="20">
        <v>5</v>
      </c>
      <c r="BY24" s="20">
        <v>0</v>
      </c>
      <c r="BZ24" s="20">
        <v>0</v>
      </c>
      <c r="CA24" s="20">
        <v>124</v>
      </c>
      <c r="CB24" s="20">
        <v>0</v>
      </c>
      <c r="CC24" s="20">
        <v>124</v>
      </c>
      <c r="CD24" s="32">
        <v>41.333333333333336</v>
      </c>
      <c r="CE24" s="32">
        <v>46.333333333333336</v>
      </c>
      <c r="CF24" s="31"/>
      <c r="CG24" s="31">
        <v>0</v>
      </c>
      <c r="CH24" s="31">
        <v>0</v>
      </c>
      <c r="CI24" s="31">
        <v>3</v>
      </c>
      <c r="CJ24" s="31">
        <v>0</v>
      </c>
      <c r="CK24" s="31">
        <v>3</v>
      </c>
      <c r="CM24" s="75"/>
      <c r="CN24" s="118" t="str">
        <f>B305</f>
        <v>SQAAT1</v>
      </c>
      <c r="CO24" s="77">
        <f>J319</f>
        <v>223</v>
      </c>
      <c r="CP24" s="78">
        <f>E318</f>
        <v>36</v>
      </c>
      <c r="CQ24" s="79">
        <f t="shared" si="27"/>
        <v>259</v>
      </c>
      <c r="CR24" s="113">
        <f>P319</f>
        <v>277</v>
      </c>
      <c r="CS24" s="78">
        <f>K318</f>
        <v>36</v>
      </c>
      <c r="CT24" s="79">
        <f t="shared" si="28"/>
        <v>313</v>
      </c>
      <c r="CU24" s="113">
        <f>W319</f>
        <v>275</v>
      </c>
      <c r="CV24" s="78">
        <f>R318</f>
        <v>36</v>
      </c>
      <c r="CW24" s="79">
        <f t="shared" si="29"/>
        <v>311</v>
      </c>
      <c r="CX24" s="77">
        <f>AD319</f>
        <v>219</v>
      </c>
      <c r="CY24" s="78">
        <f>Y318</f>
        <v>36</v>
      </c>
      <c r="CZ24" s="79">
        <f t="shared" si="30"/>
        <v>255</v>
      </c>
      <c r="DA24" s="79">
        <f t="shared" si="31"/>
        <v>994</v>
      </c>
      <c r="DB24" s="80">
        <f t="shared" si="32"/>
        <v>144</v>
      </c>
      <c r="DC24" s="81">
        <f t="shared" si="33"/>
        <v>1138</v>
      </c>
      <c r="DD24" s="82">
        <f t="shared" si="34"/>
        <v>23.708333333333332</v>
      </c>
      <c r="DE24" s="83">
        <f t="shared" si="35"/>
        <v>20.708333333333332</v>
      </c>
      <c r="DF24" s="84">
        <f>IF(CQ24&gt;0,$H$305*4,0)</f>
        <v>12</v>
      </c>
      <c r="DG24" s="84">
        <f>IF(CT24&gt;0,$N$305*4,0)</f>
        <v>12</v>
      </c>
      <c r="DH24" s="84">
        <f>IF(CW24&gt;0,$U$305*4,0)</f>
        <v>12</v>
      </c>
      <c r="DI24" s="84">
        <f>IF(CZ24&gt;0,$AB$305*4,0)</f>
        <v>12</v>
      </c>
      <c r="DJ24" s="84">
        <f t="shared" si="36"/>
        <v>48</v>
      </c>
    </row>
    <row r="25" spans="1:116" ht="18.95" customHeight="1" thickTop="1" thickBot="1" x14ac:dyDescent="0.25">
      <c r="A25" s="16"/>
      <c r="B25" s="17" t="s">
        <v>22</v>
      </c>
      <c r="C25" s="17"/>
      <c r="D25" s="17"/>
      <c r="E25" s="18">
        <v>3</v>
      </c>
      <c r="F25" s="294" t="str">
        <f>$F$5</f>
        <v>VALENCE</v>
      </c>
      <c r="G25" s="294"/>
      <c r="H25" s="294"/>
      <c r="I25" s="294"/>
      <c r="J25" s="294"/>
      <c r="K25" s="18">
        <f>$N$4</f>
        <v>3</v>
      </c>
      <c r="L25" s="294" t="str">
        <f>$L$5</f>
        <v>TOULOUSE</v>
      </c>
      <c r="M25" s="294"/>
      <c r="N25" s="294"/>
      <c r="O25" s="294"/>
      <c r="P25" s="294"/>
      <c r="Q25" s="294"/>
      <c r="R25" s="18">
        <f>$U$4</f>
        <v>3</v>
      </c>
      <c r="S25" s="294" t="str">
        <f>$S$5</f>
        <v>LE SEQUESTRE</v>
      </c>
      <c r="T25" s="294"/>
      <c r="U25" s="294"/>
      <c r="V25" s="294"/>
      <c r="W25" s="294"/>
      <c r="X25" s="294"/>
      <c r="Y25" s="18">
        <f>$AB$4</f>
        <v>3</v>
      </c>
      <c r="Z25" s="295" t="str">
        <f>$Z$5</f>
        <v>MIRANDOL</v>
      </c>
      <c r="AA25" s="295"/>
      <c r="AB25" s="295"/>
      <c r="AC25" s="295"/>
      <c r="AD25" s="295"/>
      <c r="AE25" s="295"/>
      <c r="AF25" s="19"/>
      <c r="AG25" s="20">
        <f t="shared" si="53"/>
        <v>0</v>
      </c>
      <c r="AH25" s="20">
        <f t="shared" si="54"/>
        <v>0</v>
      </c>
      <c r="AI25" s="20">
        <f t="shared" si="55"/>
        <v>0</v>
      </c>
      <c r="AJ25" s="96" t="str">
        <f t="shared" si="46"/>
        <v>BRESSOLS 1</v>
      </c>
      <c r="AK25" s="20">
        <f t="shared" si="56"/>
        <v>0</v>
      </c>
      <c r="AL25" s="20">
        <f t="shared" si="57"/>
        <v>0</v>
      </c>
      <c r="AM25" s="20">
        <f t="shared" si="58"/>
        <v>0</v>
      </c>
      <c r="AN25" s="20">
        <f t="shared" si="59"/>
        <v>0</v>
      </c>
      <c r="AO25" s="20">
        <f t="shared" si="60"/>
        <v>0</v>
      </c>
      <c r="AP25" s="20">
        <f t="shared" si="61"/>
        <v>0</v>
      </c>
      <c r="AQ25" s="32" t="e">
        <f t="shared" si="62"/>
        <v>#DIV/0!</v>
      </c>
      <c r="AR25" s="32" t="e">
        <f t="shared" si="63"/>
        <v>#DIV/0!</v>
      </c>
      <c r="AS25" s="31"/>
      <c r="AT25" s="31">
        <f t="shared" si="64"/>
        <v>0</v>
      </c>
      <c r="AU25" s="31">
        <f t="shared" si="65"/>
        <v>0</v>
      </c>
      <c r="AV25" s="31">
        <f t="shared" si="66"/>
        <v>0</v>
      </c>
      <c r="AW25" s="31">
        <f t="shared" si="67"/>
        <v>0</v>
      </c>
      <c r="AX25" s="31">
        <f t="shared" si="68"/>
        <v>0</v>
      </c>
      <c r="AY25" s="33"/>
      <c r="AZ25" s="20" t="s">
        <v>26</v>
      </c>
      <c r="BA25" s="31" t="s">
        <v>123</v>
      </c>
      <c r="BB25" s="31" t="s">
        <v>124</v>
      </c>
      <c r="BC25" s="31" t="s">
        <v>78</v>
      </c>
      <c r="BD25" s="20">
        <v>8</v>
      </c>
      <c r="BE25" s="20">
        <v>124</v>
      </c>
      <c r="BF25" s="20">
        <v>0</v>
      </c>
      <c r="BG25" s="20">
        <v>0</v>
      </c>
      <c r="BH25" s="20">
        <v>0</v>
      </c>
      <c r="BI25" s="20">
        <v>124</v>
      </c>
      <c r="BJ25" s="32">
        <v>41.333333333333336</v>
      </c>
      <c r="BK25" s="32">
        <v>49.333333333333336</v>
      </c>
      <c r="BL25" s="31"/>
      <c r="BM25" s="31">
        <v>3</v>
      </c>
      <c r="BN25" s="31">
        <v>0</v>
      </c>
      <c r="BO25" s="31">
        <v>0</v>
      </c>
      <c r="BP25" s="31">
        <v>0</v>
      </c>
      <c r="BQ25" s="31">
        <v>3</v>
      </c>
      <c r="BR25" s="255"/>
      <c r="BS25" s="59">
        <v>17</v>
      </c>
      <c r="BT25" t="s">
        <v>37</v>
      </c>
      <c r="BU25" s="293" t="s">
        <v>233</v>
      </c>
      <c r="BV25" s="20" t="s">
        <v>90</v>
      </c>
      <c r="BW25" s="31" t="s">
        <v>82</v>
      </c>
      <c r="BX25" s="20">
        <v>4</v>
      </c>
      <c r="BY25" s="20">
        <v>0</v>
      </c>
      <c r="BZ25" s="20">
        <v>0</v>
      </c>
      <c r="CA25" s="20">
        <v>0</v>
      </c>
      <c r="CB25" s="20">
        <v>122</v>
      </c>
      <c r="CC25" s="20">
        <v>122</v>
      </c>
      <c r="CD25" s="32">
        <v>40.666666666666664</v>
      </c>
      <c r="CE25" s="32">
        <v>44.666666666666664</v>
      </c>
      <c r="CF25" s="31"/>
      <c r="CG25" s="31">
        <v>0</v>
      </c>
      <c r="CH25" s="31">
        <v>0</v>
      </c>
      <c r="CI25" s="31">
        <v>0</v>
      </c>
      <c r="CJ25" s="31">
        <v>3</v>
      </c>
      <c r="CK25" s="31">
        <v>3</v>
      </c>
      <c r="CM25" s="75"/>
      <c r="CN25" s="118" t="str">
        <f>B324</f>
        <v>BARAQUEVILLE  2</v>
      </c>
      <c r="CO25" s="77">
        <f>J338</f>
        <v>211</v>
      </c>
      <c r="CP25" s="78">
        <f>E337</f>
        <v>42</v>
      </c>
      <c r="CQ25" s="79">
        <f t="shared" si="27"/>
        <v>253</v>
      </c>
      <c r="CR25" s="113">
        <f>P338</f>
        <v>202</v>
      </c>
      <c r="CS25" s="78">
        <f>K337</f>
        <v>72</v>
      </c>
      <c r="CT25" s="79">
        <f t="shared" si="28"/>
        <v>274</v>
      </c>
      <c r="CU25" s="113">
        <f>W338</f>
        <v>266</v>
      </c>
      <c r="CV25" s="78">
        <f>R337</f>
        <v>27</v>
      </c>
      <c r="CW25" s="79">
        <f t="shared" si="29"/>
        <v>293</v>
      </c>
      <c r="CX25" s="77">
        <f>AD338</f>
        <v>262</v>
      </c>
      <c r="CY25" s="78">
        <f>Y337</f>
        <v>27</v>
      </c>
      <c r="CZ25" s="79">
        <f t="shared" si="30"/>
        <v>289</v>
      </c>
      <c r="DA25" s="79">
        <f t="shared" si="31"/>
        <v>941</v>
      </c>
      <c r="DB25" s="80">
        <f t="shared" si="32"/>
        <v>168</v>
      </c>
      <c r="DC25" s="81">
        <f t="shared" si="33"/>
        <v>1109</v>
      </c>
      <c r="DD25" s="82">
        <f t="shared" si="34"/>
        <v>23.104166666666668</v>
      </c>
      <c r="DE25" s="83">
        <f t="shared" si="35"/>
        <v>19.604166666666668</v>
      </c>
      <c r="DF25" s="84">
        <f>IF(CQ25&gt;0,$H$324*4,0)</f>
        <v>12</v>
      </c>
      <c r="DG25" s="84">
        <f>IF(CT25&gt;0,$N$324*4,0)</f>
        <v>12</v>
      </c>
      <c r="DH25" s="84">
        <f>IF(CW25&gt;0,$U$324*4,0)</f>
        <v>12</v>
      </c>
      <c r="DI25" s="84">
        <f>IF(CZ25&gt;0,$AB$324*4,0)</f>
        <v>12</v>
      </c>
      <c r="DJ25" s="84">
        <f t="shared" si="36"/>
        <v>48</v>
      </c>
    </row>
    <row r="26" spans="1:116" ht="18.95" customHeight="1" thickBot="1" x14ac:dyDescent="0.25">
      <c r="A26" s="28" t="s">
        <v>8</v>
      </c>
      <c r="B26" s="28" t="s">
        <v>9</v>
      </c>
      <c r="C26" s="28" t="s">
        <v>10</v>
      </c>
      <c r="D26" s="28" t="s">
        <v>31</v>
      </c>
      <c r="E26" s="29" t="s">
        <v>32</v>
      </c>
      <c r="F26" s="28">
        <v>1</v>
      </c>
      <c r="G26" s="28">
        <v>2</v>
      </c>
      <c r="H26" s="28">
        <v>3</v>
      </c>
      <c r="I26" s="28">
        <v>4</v>
      </c>
      <c r="J26" s="28" t="s">
        <v>21</v>
      </c>
      <c r="K26" s="29" t="s">
        <v>32</v>
      </c>
      <c r="L26" s="28">
        <v>1</v>
      </c>
      <c r="M26" s="28">
        <v>2</v>
      </c>
      <c r="N26" s="28">
        <v>3</v>
      </c>
      <c r="O26" s="28">
        <v>4</v>
      </c>
      <c r="P26" s="28" t="s">
        <v>21</v>
      </c>
      <c r="Q26" s="28" t="s">
        <v>33</v>
      </c>
      <c r="R26" s="29" t="s">
        <v>32</v>
      </c>
      <c r="S26" s="28">
        <v>1</v>
      </c>
      <c r="T26" s="28">
        <v>2</v>
      </c>
      <c r="U26" s="28">
        <v>3</v>
      </c>
      <c r="V26" s="28">
        <v>4</v>
      </c>
      <c r="W26" s="28" t="s">
        <v>21</v>
      </c>
      <c r="X26" s="28" t="s">
        <v>33</v>
      </c>
      <c r="Y26" s="29" t="s">
        <v>32</v>
      </c>
      <c r="Z26" s="28">
        <v>1</v>
      </c>
      <c r="AA26" s="28">
        <v>2</v>
      </c>
      <c r="AB26" s="28">
        <v>3</v>
      </c>
      <c r="AC26" s="28">
        <v>4</v>
      </c>
      <c r="AD26" s="28" t="s">
        <v>21</v>
      </c>
      <c r="AE26" s="28" t="s">
        <v>33</v>
      </c>
      <c r="AF26" s="30"/>
      <c r="AG26" s="20" t="str">
        <f t="shared" ref="AG26:AG35" si="69">A47</f>
        <v>E</v>
      </c>
      <c r="AH26" s="20" t="str">
        <f t="shared" ref="AH26:AH35" si="70">B47</f>
        <v>DELORT</v>
      </c>
      <c r="AI26" s="20" t="str">
        <f t="shared" ref="AI26:AI35" si="71">C47</f>
        <v>JEROME</v>
      </c>
      <c r="AJ26" s="31" t="str">
        <f t="shared" ref="AJ26:AJ35" si="72">$B$44</f>
        <v>MIRANDOL 1</v>
      </c>
      <c r="AK26" s="20">
        <f t="shared" ref="AK26:AK35" si="73">D47</f>
        <v>4</v>
      </c>
      <c r="AL26" s="103">
        <f t="shared" ref="AL26:AL35" si="74">J47</f>
        <v>138</v>
      </c>
      <c r="AM26" s="20">
        <f t="shared" ref="AM26:AM35" si="75">P47</f>
        <v>122</v>
      </c>
      <c r="AN26" s="20">
        <f t="shared" ref="AN26:AN35" si="76">W47</f>
        <v>134</v>
      </c>
      <c r="AO26" s="20">
        <f t="shared" ref="AO26:AO35" si="77">AD47</f>
        <v>0</v>
      </c>
      <c r="AP26" s="20">
        <f t="shared" si="8"/>
        <v>394</v>
      </c>
      <c r="AQ26" s="32">
        <f t="shared" si="9"/>
        <v>43.777777777777779</v>
      </c>
      <c r="AR26" s="32">
        <f t="shared" ref="AR26:AR35" si="78">AQ26+D47</f>
        <v>47.777777777777779</v>
      </c>
      <c r="AS26" s="31"/>
      <c r="AT26" s="31">
        <f t="shared" ref="AT26:AT35" si="79">IF(AL26&gt;0,$H$44,0)</f>
        <v>3</v>
      </c>
      <c r="AU26" s="31">
        <f t="shared" ref="AU26:AU35" si="80">IF(AM26&gt;0,$N$44,0)</f>
        <v>3</v>
      </c>
      <c r="AV26" s="31">
        <f t="shared" ref="AV26:AV35" si="81">IF(AN26&gt;0,$U$44,0)</f>
        <v>3</v>
      </c>
      <c r="AW26" s="31">
        <f t="shared" ref="AW26:AW35" si="82">IF(AO26&gt;0,$AB$44,0)</f>
        <v>0</v>
      </c>
      <c r="AX26" s="31">
        <f t="shared" si="15"/>
        <v>9</v>
      </c>
      <c r="AY26" s="33"/>
      <c r="AZ26" s="284" t="s">
        <v>26</v>
      </c>
      <c r="BA26" s="284" t="s">
        <v>237</v>
      </c>
      <c r="BB26" s="284" t="s">
        <v>35</v>
      </c>
      <c r="BC26" s="284" t="s">
        <v>211</v>
      </c>
      <c r="BD26" s="172">
        <v>8</v>
      </c>
      <c r="BE26" s="103">
        <v>0</v>
      </c>
      <c r="BF26" s="20">
        <v>0</v>
      </c>
      <c r="BG26" s="20">
        <v>0</v>
      </c>
      <c r="BH26" s="20">
        <v>112</v>
      </c>
      <c r="BI26" s="20">
        <v>112</v>
      </c>
      <c r="BJ26" s="32">
        <v>37.333333333333336</v>
      </c>
      <c r="BK26" s="32">
        <v>45.333333333333336</v>
      </c>
      <c r="BL26" s="148"/>
      <c r="BM26" s="31">
        <v>0</v>
      </c>
      <c r="BN26" s="31">
        <v>0</v>
      </c>
      <c r="BO26" s="31">
        <v>0</v>
      </c>
      <c r="BP26" s="31">
        <v>3</v>
      </c>
      <c r="BQ26" s="31">
        <v>3</v>
      </c>
      <c r="BR26" s="255"/>
      <c r="BS26" s="59">
        <v>18</v>
      </c>
      <c r="BT26" t="s">
        <v>37</v>
      </c>
      <c r="BU26" s="291" t="s">
        <v>220</v>
      </c>
      <c r="BV26" s="291" t="s">
        <v>221</v>
      </c>
      <c r="BW26" s="284" t="s">
        <v>95</v>
      </c>
      <c r="BX26" s="172">
        <v>6</v>
      </c>
      <c r="BY26" s="103">
        <v>0</v>
      </c>
      <c r="BZ26" s="20">
        <v>115</v>
      </c>
      <c r="CA26" s="20">
        <v>0</v>
      </c>
      <c r="CB26" s="20">
        <v>0</v>
      </c>
      <c r="CC26" s="20">
        <v>115</v>
      </c>
      <c r="CD26" s="32">
        <v>38.333333333333336</v>
      </c>
      <c r="CE26" s="32">
        <v>44.333333333333336</v>
      </c>
      <c r="CF26" s="148"/>
      <c r="CG26" s="31">
        <v>0</v>
      </c>
      <c r="CH26" s="31">
        <v>3</v>
      </c>
      <c r="CI26" s="31">
        <v>0</v>
      </c>
      <c r="CJ26" s="31">
        <v>0</v>
      </c>
      <c r="CK26" s="31">
        <v>3</v>
      </c>
      <c r="CM26" s="75"/>
      <c r="CN26" s="118" t="str">
        <f>B343</f>
        <v>BRESSOLS  2</v>
      </c>
      <c r="CO26" s="77">
        <f>J357</f>
        <v>202</v>
      </c>
      <c r="CP26" s="78">
        <f>E356</f>
        <v>66</v>
      </c>
      <c r="CQ26" s="79">
        <f t="shared" si="27"/>
        <v>268</v>
      </c>
      <c r="CR26" s="113">
        <f>P357</f>
        <v>238</v>
      </c>
      <c r="CS26" s="78">
        <f>K356</f>
        <v>66</v>
      </c>
      <c r="CT26" s="79">
        <f t="shared" si="28"/>
        <v>304</v>
      </c>
      <c r="CU26" s="113">
        <f>W357</f>
        <v>241</v>
      </c>
      <c r="CV26" s="78">
        <f>R356</f>
        <v>54</v>
      </c>
      <c r="CW26" s="79">
        <f t="shared" si="29"/>
        <v>295</v>
      </c>
      <c r="CX26" s="77">
        <f>AD357</f>
        <v>231</v>
      </c>
      <c r="CY26" s="78">
        <f>Y356</f>
        <v>48</v>
      </c>
      <c r="CZ26" s="79">
        <f t="shared" si="30"/>
        <v>279</v>
      </c>
      <c r="DA26" s="79">
        <f t="shared" si="31"/>
        <v>912</v>
      </c>
      <c r="DB26" s="80">
        <f t="shared" si="32"/>
        <v>234</v>
      </c>
      <c r="DC26" s="81">
        <f t="shared" si="33"/>
        <v>1146</v>
      </c>
      <c r="DD26" s="82">
        <f t="shared" si="34"/>
        <v>23.875</v>
      </c>
      <c r="DE26" s="83">
        <f t="shared" si="35"/>
        <v>19</v>
      </c>
      <c r="DF26" s="84">
        <f>IF(CQ26&gt;0,$H$343*4,0)</f>
        <v>12</v>
      </c>
      <c r="DG26" s="84">
        <f>IF(CT26&gt;0,$N$343*4,0)</f>
        <v>12</v>
      </c>
      <c r="DH26" s="84">
        <f>IF(CW26&gt;0,$U$343*4,0)</f>
        <v>12</v>
      </c>
      <c r="DI26" s="84">
        <f>IF(CZ26&gt;0,$AB$343*4,0)</f>
        <v>12</v>
      </c>
      <c r="DJ26" s="84">
        <f t="shared" si="36"/>
        <v>48</v>
      </c>
    </row>
    <row r="27" spans="1:116" ht="18.95" customHeight="1" thickTop="1" thickBot="1" x14ac:dyDescent="0.25">
      <c r="A27" s="35" t="s">
        <v>26</v>
      </c>
      <c r="B27" s="36" t="s">
        <v>96</v>
      </c>
      <c r="C27" s="36" t="s">
        <v>97</v>
      </c>
      <c r="D27" s="37">
        <v>9</v>
      </c>
      <c r="E27" s="127">
        <f t="shared" ref="E27:E36" si="83">IF(F27&gt;0,D27*$E$25,0)</f>
        <v>0</v>
      </c>
      <c r="F27" s="38"/>
      <c r="G27" s="38"/>
      <c r="H27" s="38"/>
      <c r="I27" s="38"/>
      <c r="J27" s="39">
        <f t="shared" ref="J27:J36" si="84">F27+G27+H27+I27</f>
        <v>0</v>
      </c>
      <c r="K27" s="40">
        <f t="shared" ref="K27:K36" si="85">IF(L27&gt;0,D27*$K$25,0)</f>
        <v>27</v>
      </c>
      <c r="L27" s="38">
        <v>37</v>
      </c>
      <c r="M27" s="38">
        <v>41</v>
      </c>
      <c r="N27" s="38">
        <v>32</v>
      </c>
      <c r="O27" s="38"/>
      <c r="P27" s="41">
        <f t="shared" ref="P27:P36" si="86">L27+M27+N27+O27</f>
        <v>110</v>
      </c>
      <c r="Q27" s="41">
        <f t="shared" ref="Q27:Q36" si="87">J27+P27</f>
        <v>110</v>
      </c>
      <c r="R27" s="40">
        <f t="shared" ref="R27:R36" si="88">IF(S27&gt;0,D27*$R$25,0)</f>
        <v>27</v>
      </c>
      <c r="S27" s="38">
        <v>32</v>
      </c>
      <c r="T27" s="38">
        <v>37</v>
      </c>
      <c r="U27" s="38">
        <v>36</v>
      </c>
      <c r="V27" s="38"/>
      <c r="W27" s="41">
        <f t="shared" ref="W27:W36" si="89">S27+T27+U27+V27</f>
        <v>105</v>
      </c>
      <c r="X27" s="41">
        <f t="shared" ref="X27:X36" si="90">J27+P27+W27</f>
        <v>215</v>
      </c>
      <c r="Y27" s="40">
        <f t="shared" ref="Y27:Y36" si="91">IF(Z27&gt;0,D27*$Y$25,0)</f>
        <v>27</v>
      </c>
      <c r="Z27" s="38">
        <v>36</v>
      </c>
      <c r="AA27" s="38">
        <v>29</v>
      </c>
      <c r="AB27" s="38">
        <v>43</v>
      </c>
      <c r="AC27" s="38"/>
      <c r="AD27" s="41">
        <f t="shared" ref="AD27:AD36" si="92">Z27+AA27+AB27+AC27</f>
        <v>108</v>
      </c>
      <c r="AE27" s="41">
        <f t="shared" ref="AE27:AE36" si="93">J27+P27+W27+AD27</f>
        <v>323</v>
      </c>
      <c r="AF27" s="15"/>
      <c r="AG27" s="20" t="str">
        <f t="shared" si="69"/>
        <v>P</v>
      </c>
      <c r="AH27" s="20" t="str">
        <f t="shared" si="70"/>
        <v>FRAYSSE</v>
      </c>
      <c r="AI27" s="20" t="str">
        <f t="shared" si="71"/>
        <v>SEVERIN</v>
      </c>
      <c r="AJ27" s="31" t="str">
        <f t="shared" si="72"/>
        <v>MIRANDOL 1</v>
      </c>
      <c r="AK27" s="20">
        <f t="shared" si="73"/>
        <v>15</v>
      </c>
      <c r="AL27" s="103">
        <f t="shared" si="74"/>
        <v>91</v>
      </c>
      <c r="AM27" s="20">
        <f t="shared" si="75"/>
        <v>0</v>
      </c>
      <c r="AN27" s="20">
        <f t="shared" si="76"/>
        <v>83</v>
      </c>
      <c r="AO27" s="20">
        <f t="shared" si="77"/>
        <v>89</v>
      </c>
      <c r="AP27" s="20">
        <f t="shared" si="8"/>
        <v>263</v>
      </c>
      <c r="AQ27" s="32">
        <f t="shared" si="9"/>
        <v>29.222222222222221</v>
      </c>
      <c r="AR27" s="32">
        <f t="shared" si="78"/>
        <v>44.222222222222221</v>
      </c>
      <c r="AS27" s="31"/>
      <c r="AT27" s="31">
        <f t="shared" si="79"/>
        <v>3</v>
      </c>
      <c r="AU27" s="31">
        <f t="shared" si="80"/>
        <v>0</v>
      </c>
      <c r="AV27" s="31">
        <f t="shared" si="81"/>
        <v>3</v>
      </c>
      <c r="AW27" s="31">
        <f t="shared" si="82"/>
        <v>3</v>
      </c>
      <c r="AX27" s="31">
        <f t="shared" si="15"/>
        <v>9</v>
      </c>
      <c r="AY27" s="33"/>
      <c r="AZ27" s="20" t="s">
        <v>26</v>
      </c>
      <c r="BA27" s="20" t="s">
        <v>234</v>
      </c>
      <c r="BB27" s="20" t="s">
        <v>38</v>
      </c>
      <c r="BC27" s="31" t="s">
        <v>82</v>
      </c>
      <c r="BD27" s="20">
        <v>11</v>
      </c>
      <c r="BE27" s="20">
        <v>0</v>
      </c>
      <c r="BF27" s="20">
        <v>0</v>
      </c>
      <c r="BG27" s="20">
        <v>110</v>
      </c>
      <c r="BH27" s="20">
        <v>0</v>
      </c>
      <c r="BI27" s="20">
        <v>110</v>
      </c>
      <c r="BJ27" s="32">
        <v>36.666666666666664</v>
      </c>
      <c r="BK27" s="32">
        <v>47.666666666666664</v>
      </c>
      <c r="BL27" s="31"/>
      <c r="BM27" s="31">
        <v>0</v>
      </c>
      <c r="BN27" s="31">
        <v>0</v>
      </c>
      <c r="BO27" s="31">
        <v>3</v>
      </c>
      <c r="BP27" s="31">
        <v>0</v>
      </c>
      <c r="BQ27" s="31">
        <v>3</v>
      </c>
      <c r="BR27" s="255"/>
      <c r="BS27" s="59">
        <v>19</v>
      </c>
      <c r="BT27" t="s">
        <v>37</v>
      </c>
      <c r="BU27" s="293"/>
      <c r="BV27" s="20"/>
      <c r="BW27" s="31"/>
      <c r="BX27" s="20"/>
      <c r="BY27" s="20"/>
      <c r="BZ27" s="20"/>
      <c r="CA27" s="20"/>
      <c r="CB27" s="20"/>
      <c r="CC27" s="20"/>
      <c r="CD27" s="272"/>
      <c r="CE27" s="32"/>
      <c r="CF27" s="31"/>
      <c r="CG27" s="31"/>
      <c r="CH27" s="31"/>
      <c r="CI27" s="31"/>
      <c r="CJ27" s="31"/>
      <c r="CK27" s="31"/>
      <c r="CM27" s="75"/>
      <c r="CN27" s="118" t="str">
        <f>B362</f>
        <v>MIRANDOL  2</v>
      </c>
      <c r="CO27" s="77">
        <f>J376</f>
        <v>169</v>
      </c>
      <c r="CP27" s="78">
        <f>E375</f>
        <v>102</v>
      </c>
      <c r="CQ27" s="79">
        <f t="shared" si="27"/>
        <v>271</v>
      </c>
      <c r="CR27" s="113">
        <f>P376</f>
        <v>195</v>
      </c>
      <c r="CS27" s="78">
        <f>K375</f>
        <v>93</v>
      </c>
      <c r="CT27" s="79">
        <f t="shared" si="28"/>
        <v>288</v>
      </c>
      <c r="CU27" s="113">
        <f>W376</f>
        <v>208</v>
      </c>
      <c r="CV27" s="78">
        <f>R375</f>
        <v>93</v>
      </c>
      <c r="CW27" s="79">
        <f t="shared" si="29"/>
        <v>301</v>
      </c>
      <c r="CX27" s="77">
        <f>AD376</f>
        <v>191</v>
      </c>
      <c r="CY27" s="78">
        <f>Y375</f>
        <v>93</v>
      </c>
      <c r="CZ27" s="79">
        <f t="shared" si="30"/>
        <v>284</v>
      </c>
      <c r="DA27" s="79">
        <f t="shared" si="31"/>
        <v>763</v>
      </c>
      <c r="DB27" s="80">
        <f t="shared" si="32"/>
        <v>381</v>
      </c>
      <c r="DC27" s="81">
        <f t="shared" si="33"/>
        <v>1144</v>
      </c>
      <c r="DD27" s="82">
        <f t="shared" si="34"/>
        <v>23.833333333333332</v>
      </c>
      <c r="DE27" s="83">
        <f t="shared" si="35"/>
        <v>15.895833333333334</v>
      </c>
      <c r="DF27" s="84">
        <f>IF(CQ27&gt;0,$H$362*4,0)</f>
        <v>12</v>
      </c>
      <c r="DG27" s="84">
        <f>IF(CT27&gt;0,$N$362*4,0)</f>
        <v>12</v>
      </c>
      <c r="DH27" s="84">
        <f>IF(CW27&gt;0,$U$362*4,0)</f>
        <v>12</v>
      </c>
      <c r="DI27" s="84">
        <f>IF(CZ27&gt;0,$AB$362*4,0)</f>
        <v>12</v>
      </c>
      <c r="DJ27" s="84">
        <f t="shared" si="36"/>
        <v>48</v>
      </c>
    </row>
    <row r="28" spans="1:116" ht="18.95" customHeight="1" thickBot="1" x14ac:dyDescent="0.25">
      <c r="A28" s="52" t="s">
        <v>26</v>
      </c>
      <c r="B28" s="53" t="s">
        <v>196</v>
      </c>
      <c r="C28" s="53" t="s">
        <v>103</v>
      </c>
      <c r="D28" s="54">
        <v>9</v>
      </c>
      <c r="E28" s="55">
        <f t="shared" si="83"/>
        <v>27</v>
      </c>
      <c r="F28" s="56">
        <v>41</v>
      </c>
      <c r="G28" s="56">
        <v>45</v>
      </c>
      <c r="H28" s="56">
        <v>40</v>
      </c>
      <c r="I28" s="56"/>
      <c r="J28" s="57">
        <f t="shared" si="84"/>
        <v>126</v>
      </c>
      <c r="K28" s="29">
        <f t="shared" si="85"/>
        <v>27</v>
      </c>
      <c r="L28" s="56">
        <v>40</v>
      </c>
      <c r="M28" s="56">
        <v>48</v>
      </c>
      <c r="N28" s="56">
        <v>47</v>
      </c>
      <c r="O28" s="56"/>
      <c r="P28" s="58">
        <f t="shared" si="86"/>
        <v>135</v>
      </c>
      <c r="Q28" s="58">
        <f t="shared" si="87"/>
        <v>261</v>
      </c>
      <c r="R28" s="29">
        <f t="shared" si="88"/>
        <v>0</v>
      </c>
      <c r="S28" s="56"/>
      <c r="T28" s="56"/>
      <c r="U28" s="56"/>
      <c r="V28" s="56"/>
      <c r="W28" s="58">
        <f t="shared" si="89"/>
        <v>0</v>
      </c>
      <c r="X28" s="58">
        <f t="shared" si="90"/>
        <v>261</v>
      </c>
      <c r="Y28" s="29">
        <f t="shared" si="91"/>
        <v>0</v>
      </c>
      <c r="Z28" s="56"/>
      <c r="AA28" s="56"/>
      <c r="AB28" s="56"/>
      <c r="AC28" s="56"/>
      <c r="AD28" s="58">
        <f t="shared" si="92"/>
        <v>0</v>
      </c>
      <c r="AE28" s="58">
        <f t="shared" si="93"/>
        <v>261</v>
      </c>
      <c r="AF28" s="15"/>
      <c r="AG28" s="20" t="str">
        <f t="shared" si="69"/>
        <v>J</v>
      </c>
      <c r="AH28" s="20" t="str">
        <f t="shared" si="70"/>
        <v>DELORT</v>
      </c>
      <c r="AI28" s="20" t="str">
        <f t="shared" si="71"/>
        <v>HUGO</v>
      </c>
      <c r="AJ28" s="31" t="str">
        <f t="shared" si="72"/>
        <v>MIRANDOL 1</v>
      </c>
      <c r="AK28" s="20">
        <f t="shared" si="73"/>
        <v>13</v>
      </c>
      <c r="AL28" s="103">
        <f t="shared" si="74"/>
        <v>0</v>
      </c>
      <c r="AM28" s="20">
        <f t="shared" si="75"/>
        <v>99</v>
      </c>
      <c r="AN28" s="20">
        <f t="shared" si="76"/>
        <v>0</v>
      </c>
      <c r="AO28" s="20">
        <f t="shared" si="77"/>
        <v>82</v>
      </c>
      <c r="AP28" s="20">
        <f t="shared" si="8"/>
        <v>181</v>
      </c>
      <c r="AQ28" s="32">
        <f t="shared" si="9"/>
        <v>30.166666666666668</v>
      </c>
      <c r="AR28" s="32">
        <f t="shared" si="78"/>
        <v>43.166666666666671</v>
      </c>
      <c r="AS28" s="31"/>
      <c r="AT28" s="31">
        <f t="shared" si="79"/>
        <v>0</v>
      </c>
      <c r="AU28" s="31">
        <f t="shared" si="80"/>
        <v>3</v>
      </c>
      <c r="AV28" s="31">
        <f t="shared" si="81"/>
        <v>0</v>
      </c>
      <c r="AW28" s="31">
        <f t="shared" si="82"/>
        <v>3</v>
      </c>
      <c r="AX28" s="31">
        <f t="shared" si="15"/>
        <v>6</v>
      </c>
      <c r="AY28" s="33"/>
      <c r="AZ28" s="20" t="s">
        <v>26</v>
      </c>
      <c r="BA28" s="20" t="s">
        <v>233</v>
      </c>
      <c r="BB28" s="20" t="s">
        <v>239</v>
      </c>
      <c r="BC28" s="31" t="s">
        <v>82</v>
      </c>
      <c r="BD28" s="20">
        <v>9</v>
      </c>
      <c r="BE28" s="20">
        <v>0</v>
      </c>
      <c r="BF28" s="20">
        <v>0</v>
      </c>
      <c r="BG28" s="20">
        <v>0</v>
      </c>
      <c r="BH28" s="20">
        <v>110</v>
      </c>
      <c r="BI28" s="20">
        <v>110</v>
      </c>
      <c r="BJ28" s="32">
        <v>36.666666666666664</v>
      </c>
      <c r="BK28" s="32">
        <v>45.666666666666664</v>
      </c>
      <c r="BL28" s="31"/>
      <c r="BM28" s="31">
        <v>0</v>
      </c>
      <c r="BN28" s="31">
        <v>0</v>
      </c>
      <c r="BO28" s="31">
        <v>0</v>
      </c>
      <c r="BP28" s="31">
        <v>3</v>
      </c>
      <c r="BQ28" s="31">
        <v>3</v>
      </c>
      <c r="BR28" s="255"/>
      <c r="BS28" s="59">
        <v>20</v>
      </c>
      <c r="BT28" t="s">
        <v>37</v>
      </c>
      <c r="BU28" s="172"/>
      <c r="BV28" s="172"/>
      <c r="BW28" s="148"/>
      <c r="BX28" s="172"/>
      <c r="BY28" s="103"/>
      <c r="BZ28" s="20"/>
      <c r="CA28" s="20"/>
      <c r="CB28" s="20"/>
      <c r="CC28" s="20"/>
      <c r="CD28" s="272"/>
      <c r="CE28" s="32"/>
      <c r="CF28" s="148"/>
      <c r="CG28" s="31"/>
      <c r="CH28" s="31"/>
      <c r="CI28" s="31"/>
      <c r="CJ28" s="31"/>
      <c r="CK28" s="31"/>
      <c r="CM28" s="75"/>
      <c r="CN28" s="118" t="str">
        <f>B381</f>
        <v>MIRANDOL  3</v>
      </c>
      <c r="CO28" s="77">
        <f>J395</f>
        <v>188</v>
      </c>
      <c r="CP28" s="78">
        <f>E394</f>
        <v>105</v>
      </c>
      <c r="CQ28" s="79">
        <f t="shared" si="27"/>
        <v>293</v>
      </c>
      <c r="CR28" s="113">
        <f>P395</f>
        <v>165</v>
      </c>
      <c r="CS28" s="78">
        <f>K394</f>
        <v>93</v>
      </c>
      <c r="CT28" s="79">
        <f t="shared" si="28"/>
        <v>258</v>
      </c>
      <c r="CU28" s="113">
        <f>W395</f>
        <v>200</v>
      </c>
      <c r="CV28" s="78">
        <f>R394</f>
        <v>96</v>
      </c>
      <c r="CW28" s="79">
        <f t="shared" si="29"/>
        <v>296</v>
      </c>
      <c r="CX28" s="77">
        <f>AD395</f>
        <v>226</v>
      </c>
      <c r="CY28" s="78">
        <f>Y394</f>
        <v>96</v>
      </c>
      <c r="CZ28" s="79">
        <f t="shared" si="30"/>
        <v>322</v>
      </c>
      <c r="DA28" s="79">
        <f t="shared" si="31"/>
        <v>779</v>
      </c>
      <c r="DB28" s="80">
        <f t="shared" si="32"/>
        <v>390</v>
      </c>
      <c r="DC28" s="81">
        <f t="shared" si="33"/>
        <v>1169</v>
      </c>
      <c r="DD28" s="82">
        <f t="shared" si="34"/>
        <v>24.354166666666668</v>
      </c>
      <c r="DE28" s="83">
        <f t="shared" si="35"/>
        <v>16.229166666666668</v>
      </c>
      <c r="DF28" s="84">
        <f>IF(CQ28&gt;0,$H$381*4,0)</f>
        <v>12</v>
      </c>
      <c r="DG28" s="84">
        <f>IF(CT28&gt;0,$N$381*4,0)</f>
        <v>12</v>
      </c>
      <c r="DH28" s="84">
        <f>IF(CW28&gt;0,$U$381*4,0)</f>
        <v>12</v>
      </c>
      <c r="DI28" s="84">
        <f>IF(CZ28&gt;0,$AB$381*4,0)</f>
        <v>12</v>
      </c>
      <c r="DJ28" s="84">
        <f t="shared" si="36"/>
        <v>48</v>
      </c>
    </row>
    <row r="29" spans="1:116" ht="18.95" customHeight="1" thickBot="1" x14ac:dyDescent="0.25">
      <c r="A29" s="52" t="s">
        <v>102</v>
      </c>
      <c r="B29" s="53" t="s">
        <v>197</v>
      </c>
      <c r="C29" s="53" t="s">
        <v>97</v>
      </c>
      <c r="D29" s="54">
        <v>19</v>
      </c>
      <c r="E29" s="55">
        <f t="shared" si="83"/>
        <v>57</v>
      </c>
      <c r="F29" s="56">
        <v>28</v>
      </c>
      <c r="G29" s="56">
        <v>25</v>
      </c>
      <c r="H29" s="56">
        <v>17</v>
      </c>
      <c r="I29" s="56"/>
      <c r="J29" s="58">
        <f t="shared" si="84"/>
        <v>70</v>
      </c>
      <c r="K29" s="29">
        <f t="shared" si="85"/>
        <v>0</v>
      </c>
      <c r="L29" s="56"/>
      <c r="M29" s="56"/>
      <c r="N29" s="56"/>
      <c r="O29" s="56"/>
      <c r="P29" s="58">
        <f t="shared" si="86"/>
        <v>0</v>
      </c>
      <c r="Q29" s="58">
        <f t="shared" si="87"/>
        <v>70</v>
      </c>
      <c r="R29" s="29">
        <f t="shared" si="88"/>
        <v>57</v>
      </c>
      <c r="S29" s="56">
        <v>33</v>
      </c>
      <c r="T29" s="56">
        <v>18</v>
      </c>
      <c r="U29" s="56">
        <v>28</v>
      </c>
      <c r="V29" s="56"/>
      <c r="W29" s="58">
        <f t="shared" si="89"/>
        <v>79</v>
      </c>
      <c r="X29" s="58">
        <f t="shared" si="90"/>
        <v>149</v>
      </c>
      <c r="Y29" s="29">
        <f t="shared" si="91"/>
        <v>0</v>
      </c>
      <c r="Z29" s="56"/>
      <c r="AA29" s="56"/>
      <c r="AB29" s="56"/>
      <c r="AC29" s="56"/>
      <c r="AD29" s="58">
        <f t="shared" si="92"/>
        <v>0</v>
      </c>
      <c r="AE29" s="58">
        <f t="shared" si="93"/>
        <v>149</v>
      </c>
      <c r="AF29" s="15"/>
      <c r="AG29" s="20">
        <f t="shared" si="69"/>
        <v>0</v>
      </c>
      <c r="AH29" s="20">
        <f t="shared" si="70"/>
        <v>0</v>
      </c>
      <c r="AI29" s="20">
        <f t="shared" si="71"/>
        <v>0</v>
      </c>
      <c r="AJ29" s="31" t="str">
        <f t="shared" si="72"/>
        <v>MIRANDOL 1</v>
      </c>
      <c r="AK29" s="20">
        <f t="shared" si="73"/>
        <v>0</v>
      </c>
      <c r="AL29" s="103">
        <f t="shared" si="74"/>
        <v>0</v>
      </c>
      <c r="AM29" s="20">
        <f t="shared" si="75"/>
        <v>0</v>
      </c>
      <c r="AN29" s="20">
        <f t="shared" si="76"/>
        <v>0</v>
      </c>
      <c r="AO29" s="20">
        <f t="shared" si="77"/>
        <v>0</v>
      </c>
      <c r="AP29" s="20">
        <f t="shared" si="8"/>
        <v>0</v>
      </c>
      <c r="AQ29" s="32" t="e">
        <f t="shared" si="9"/>
        <v>#DIV/0!</v>
      </c>
      <c r="AR29" s="32" t="e">
        <f t="shared" si="78"/>
        <v>#DIV/0!</v>
      </c>
      <c r="AS29" s="31"/>
      <c r="AT29" s="31">
        <f t="shared" si="79"/>
        <v>0</v>
      </c>
      <c r="AU29" s="31">
        <f t="shared" si="80"/>
        <v>0</v>
      </c>
      <c r="AV29" s="31">
        <f t="shared" si="81"/>
        <v>0</v>
      </c>
      <c r="AW29" s="31">
        <f t="shared" si="82"/>
        <v>0</v>
      </c>
      <c r="AX29" s="31">
        <f t="shared" si="15"/>
        <v>0</v>
      </c>
      <c r="AY29" s="33"/>
      <c r="AZ29" s="20" t="s">
        <v>26</v>
      </c>
      <c r="BA29" s="20" t="s">
        <v>80</v>
      </c>
      <c r="BB29" s="20" t="s">
        <v>92</v>
      </c>
      <c r="BC29" s="31" t="s">
        <v>82</v>
      </c>
      <c r="BD29" s="20">
        <v>10</v>
      </c>
      <c r="BE29" s="20">
        <v>108</v>
      </c>
      <c r="BF29" s="20">
        <v>0</v>
      </c>
      <c r="BG29" s="20">
        <v>0</v>
      </c>
      <c r="BH29" s="20">
        <v>0</v>
      </c>
      <c r="BI29" s="20">
        <v>108</v>
      </c>
      <c r="BJ29" s="32">
        <v>36</v>
      </c>
      <c r="BK29" s="32">
        <v>46</v>
      </c>
      <c r="BL29" s="31"/>
      <c r="BM29" s="31">
        <v>3</v>
      </c>
      <c r="BN29" s="31">
        <v>0</v>
      </c>
      <c r="BO29" s="31">
        <v>0</v>
      </c>
      <c r="BP29" s="31">
        <v>0</v>
      </c>
      <c r="BQ29" s="31">
        <v>3</v>
      </c>
      <c r="BR29" s="255"/>
      <c r="BS29" s="59">
        <v>21</v>
      </c>
      <c r="BT29" t="s">
        <v>37</v>
      </c>
      <c r="BU29" s="293"/>
      <c r="BV29" s="20"/>
      <c r="BW29" s="31"/>
      <c r="BX29" s="20"/>
      <c r="BY29" s="20"/>
      <c r="BZ29" s="20"/>
      <c r="CA29" s="20"/>
      <c r="CB29" s="20"/>
      <c r="CC29" s="20"/>
      <c r="CD29" s="272"/>
      <c r="CE29" s="32"/>
      <c r="CF29" s="31"/>
      <c r="CG29" s="31"/>
      <c r="CH29" s="31"/>
      <c r="CI29" s="31"/>
      <c r="CJ29" s="31"/>
      <c r="CK29" s="31"/>
      <c r="CM29" s="75"/>
      <c r="CN29" s="118" t="str">
        <f>B400</f>
        <v>LE SEQUESTRE 2</v>
      </c>
      <c r="CO29" s="77">
        <f>J414</f>
        <v>232</v>
      </c>
      <c r="CP29" s="78">
        <f>E413</f>
        <v>69</v>
      </c>
      <c r="CQ29" s="79">
        <f t="shared" si="27"/>
        <v>301</v>
      </c>
      <c r="CR29" s="113">
        <f>P414</f>
        <v>219</v>
      </c>
      <c r="CS29" s="78">
        <f>K413</f>
        <v>69</v>
      </c>
      <c r="CT29" s="79">
        <f t="shared" si="28"/>
        <v>288</v>
      </c>
      <c r="CU29" s="113">
        <f>W414</f>
        <v>236</v>
      </c>
      <c r="CV29" s="78">
        <f>R413</f>
        <v>69</v>
      </c>
      <c r="CW29" s="79">
        <f t="shared" si="29"/>
        <v>305</v>
      </c>
      <c r="CX29" s="77">
        <f>AD414</f>
        <v>212</v>
      </c>
      <c r="CY29" s="78">
        <f>Y413</f>
        <v>69</v>
      </c>
      <c r="CZ29" s="79">
        <f t="shared" si="30"/>
        <v>281</v>
      </c>
      <c r="DA29" s="79">
        <f t="shared" si="31"/>
        <v>899</v>
      </c>
      <c r="DB29" s="80">
        <f t="shared" si="32"/>
        <v>276</v>
      </c>
      <c r="DC29" s="81">
        <f t="shared" si="33"/>
        <v>1175</v>
      </c>
      <c r="DD29" s="82">
        <f t="shared" si="34"/>
        <v>24.479166666666668</v>
      </c>
      <c r="DE29" s="83">
        <f t="shared" si="35"/>
        <v>18.729166666666668</v>
      </c>
      <c r="DF29" s="84">
        <f>IF(CQ29&gt;0,$H$400*4,0)</f>
        <v>12</v>
      </c>
      <c r="DG29" s="84">
        <f>IF(CT29&gt;0,$N$400*4,0)</f>
        <v>12</v>
      </c>
      <c r="DH29" s="84">
        <f>IF(CW29&gt;0,$U$400*4,0)</f>
        <v>12</v>
      </c>
      <c r="DI29" s="84">
        <f>IF(CZ29&gt;0,$AB$400*4,0)</f>
        <v>12</v>
      </c>
      <c r="DJ29" s="84">
        <f t="shared" si="36"/>
        <v>48</v>
      </c>
    </row>
    <row r="30" spans="1:116" ht="18.95" customHeight="1" thickBot="1" x14ac:dyDescent="0.25">
      <c r="A30" s="262" t="s">
        <v>108</v>
      </c>
      <c r="B30" s="53" t="s">
        <v>198</v>
      </c>
      <c r="C30" s="53" t="s">
        <v>118</v>
      </c>
      <c r="D30" s="54">
        <v>9</v>
      </c>
      <c r="E30" s="55">
        <f t="shared" si="83"/>
        <v>0</v>
      </c>
      <c r="F30" s="56"/>
      <c r="G30" s="56"/>
      <c r="H30" s="56"/>
      <c r="I30" s="56"/>
      <c r="J30" s="58">
        <f t="shared" si="84"/>
        <v>0</v>
      </c>
      <c r="K30" s="29">
        <f t="shared" si="85"/>
        <v>0</v>
      </c>
      <c r="L30" s="56"/>
      <c r="M30" s="56"/>
      <c r="N30" s="56"/>
      <c r="O30" s="56"/>
      <c r="P30" s="58"/>
      <c r="Q30" s="58">
        <f t="shared" si="87"/>
        <v>0</v>
      </c>
      <c r="R30" s="29">
        <f t="shared" si="88"/>
        <v>0</v>
      </c>
      <c r="S30" s="56"/>
      <c r="T30" s="56"/>
      <c r="U30" s="56"/>
      <c r="V30" s="56"/>
      <c r="W30" s="58"/>
      <c r="X30" s="58">
        <f t="shared" si="90"/>
        <v>0</v>
      </c>
      <c r="Y30" s="29">
        <f t="shared" si="91"/>
        <v>27</v>
      </c>
      <c r="Z30" s="56">
        <v>40</v>
      </c>
      <c r="AA30" s="56">
        <v>37</v>
      </c>
      <c r="AB30" s="56">
        <v>26</v>
      </c>
      <c r="AC30" s="56"/>
      <c r="AD30" s="58">
        <f t="shared" si="92"/>
        <v>103</v>
      </c>
      <c r="AE30" s="58">
        <f t="shared" si="93"/>
        <v>103</v>
      </c>
      <c r="AF30" s="15"/>
      <c r="AG30" s="20">
        <f t="shared" si="69"/>
        <v>0</v>
      </c>
      <c r="AH30" s="20">
        <f t="shared" si="70"/>
        <v>0</v>
      </c>
      <c r="AI30" s="20">
        <f t="shared" si="71"/>
        <v>0</v>
      </c>
      <c r="AJ30" s="31" t="str">
        <f t="shared" si="72"/>
        <v>MIRANDOL 1</v>
      </c>
      <c r="AK30" s="20">
        <f t="shared" si="73"/>
        <v>0</v>
      </c>
      <c r="AL30" s="103">
        <f t="shared" si="74"/>
        <v>0</v>
      </c>
      <c r="AM30" s="20">
        <f t="shared" si="75"/>
        <v>0</v>
      </c>
      <c r="AN30" s="20">
        <f t="shared" si="76"/>
        <v>0</v>
      </c>
      <c r="AO30" s="20">
        <f t="shared" si="77"/>
        <v>0</v>
      </c>
      <c r="AP30" s="20">
        <f t="shared" si="8"/>
        <v>0</v>
      </c>
      <c r="AQ30" s="32" t="e">
        <f t="shared" si="9"/>
        <v>#DIV/0!</v>
      </c>
      <c r="AR30" s="32" t="e">
        <f t="shared" si="78"/>
        <v>#DIV/0!</v>
      </c>
      <c r="AS30" s="31"/>
      <c r="AT30" s="31">
        <f t="shared" si="79"/>
        <v>0</v>
      </c>
      <c r="AU30" s="31">
        <f t="shared" si="80"/>
        <v>0</v>
      </c>
      <c r="AV30" s="31">
        <f t="shared" si="81"/>
        <v>0</v>
      </c>
      <c r="AW30" s="31">
        <f t="shared" si="82"/>
        <v>0</v>
      </c>
      <c r="AX30" s="31">
        <f t="shared" si="15"/>
        <v>0</v>
      </c>
      <c r="AY30" s="33"/>
      <c r="AZ30" s="20" t="s">
        <v>26</v>
      </c>
      <c r="BA30" s="20" t="s">
        <v>217</v>
      </c>
      <c r="BB30" s="20" t="s">
        <v>70</v>
      </c>
      <c r="BC30" s="96" t="s">
        <v>168</v>
      </c>
      <c r="BD30" s="20">
        <v>9</v>
      </c>
      <c r="BE30" s="20">
        <v>0</v>
      </c>
      <c r="BF30" s="20">
        <v>107</v>
      </c>
      <c r="BG30" s="20">
        <v>0</v>
      </c>
      <c r="BH30" s="20">
        <v>0</v>
      </c>
      <c r="BI30" s="20">
        <v>107</v>
      </c>
      <c r="BJ30" s="32">
        <v>35.666666666666664</v>
      </c>
      <c r="BK30" s="32">
        <v>44.666666666666664</v>
      </c>
      <c r="BL30" s="31"/>
      <c r="BM30" s="31">
        <v>0</v>
      </c>
      <c r="BN30" s="31">
        <v>3</v>
      </c>
      <c r="BO30" s="31">
        <v>0</v>
      </c>
      <c r="BP30" s="31">
        <v>0</v>
      </c>
      <c r="BQ30" s="31">
        <v>3</v>
      </c>
      <c r="BR30" s="255"/>
      <c r="BS30" s="59">
        <v>22</v>
      </c>
      <c r="BT30" t="s">
        <v>37</v>
      </c>
      <c r="BU30" s="172"/>
      <c r="BV30" s="172"/>
      <c r="BW30" s="148"/>
      <c r="BX30" s="172"/>
      <c r="BY30" s="20"/>
      <c r="BZ30" s="20"/>
      <c r="CA30" s="20"/>
      <c r="CB30" s="20"/>
      <c r="CC30" s="20"/>
      <c r="CD30" s="272"/>
      <c r="CE30" s="32"/>
      <c r="CF30" s="148"/>
      <c r="CG30" s="31"/>
      <c r="CH30" s="31"/>
      <c r="CI30" s="31"/>
      <c r="CJ30" s="31"/>
      <c r="CK30" s="31"/>
      <c r="CM30" s="75"/>
      <c r="CN30" s="118" t="str">
        <f>B419</f>
        <v>SAVE ET GARONNE 3</v>
      </c>
      <c r="CO30" s="77">
        <f>J433</f>
        <v>208</v>
      </c>
      <c r="CP30" s="78">
        <f>E432</f>
        <v>48</v>
      </c>
      <c r="CQ30" s="79">
        <f t="shared" si="27"/>
        <v>256</v>
      </c>
      <c r="CR30" s="113">
        <f>P433</f>
        <v>226</v>
      </c>
      <c r="CS30" s="78">
        <f>K432</f>
        <v>63</v>
      </c>
      <c r="CT30" s="79">
        <f t="shared" si="28"/>
        <v>289</v>
      </c>
      <c r="CU30" s="113">
        <f>W433</f>
        <v>239</v>
      </c>
      <c r="CV30" s="78">
        <f>R432</f>
        <v>63</v>
      </c>
      <c r="CW30" s="79">
        <f t="shared" si="29"/>
        <v>302</v>
      </c>
      <c r="CX30" s="77">
        <f>AD433</f>
        <v>209</v>
      </c>
      <c r="CY30" s="78">
        <f>Y432</f>
        <v>63</v>
      </c>
      <c r="CZ30" s="79">
        <f t="shared" si="30"/>
        <v>272</v>
      </c>
      <c r="DA30" s="79">
        <f t="shared" si="31"/>
        <v>882</v>
      </c>
      <c r="DB30" s="80">
        <f t="shared" si="32"/>
        <v>237</v>
      </c>
      <c r="DC30" s="81">
        <f t="shared" si="33"/>
        <v>1119</v>
      </c>
      <c r="DD30" s="82">
        <f t="shared" si="34"/>
        <v>23.3125</v>
      </c>
      <c r="DE30" s="83">
        <f t="shared" si="35"/>
        <v>18.375</v>
      </c>
      <c r="DF30" s="84">
        <f>IF(CQ30&gt;0,$H$419*4,0)</f>
        <v>12</v>
      </c>
      <c r="DG30" s="84">
        <f>IF(CT30&gt;0,$N$419*4,0)</f>
        <v>12</v>
      </c>
      <c r="DH30" s="84">
        <f>IF(CW30&gt;0,$U$419*4,0)</f>
        <v>12</v>
      </c>
      <c r="DI30" s="84">
        <f>IF(CZ30&gt;0,$AB$419*4,0)</f>
        <v>12</v>
      </c>
      <c r="DJ30" s="84">
        <f t="shared" si="36"/>
        <v>48</v>
      </c>
    </row>
    <row r="31" spans="1:116" ht="18.95" customHeight="1" thickBot="1" x14ac:dyDescent="0.25">
      <c r="A31" s="52"/>
      <c r="B31" s="53"/>
      <c r="C31" s="53"/>
      <c r="D31" s="54"/>
      <c r="E31" s="266">
        <f t="shared" si="83"/>
        <v>0</v>
      </c>
      <c r="F31" s="56"/>
      <c r="G31" s="56"/>
      <c r="H31" s="56"/>
      <c r="I31" s="56"/>
      <c r="J31" s="58">
        <f t="shared" si="84"/>
        <v>0</v>
      </c>
      <c r="K31" s="29">
        <f t="shared" si="85"/>
        <v>0</v>
      </c>
      <c r="L31" s="56"/>
      <c r="M31" s="56"/>
      <c r="N31" s="56"/>
      <c r="O31" s="56"/>
      <c r="P31" s="58"/>
      <c r="Q31" s="58">
        <f t="shared" si="87"/>
        <v>0</v>
      </c>
      <c r="R31" s="29">
        <f t="shared" si="88"/>
        <v>0</v>
      </c>
      <c r="S31" s="56"/>
      <c r="T31" s="56"/>
      <c r="U31" s="56"/>
      <c r="V31" s="56"/>
      <c r="W31" s="58"/>
      <c r="X31" s="58">
        <f t="shared" si="90"/>
        <v>0</v>
      </c>
      <c r="Y31" s="29">
        <f t="shared" si="91"/>
        <v>0</v>
      </c>
      <c r="Z31" s="56"/>
      <c r="AA31" s="56"/>
      <c r="AB31" s="56"/>
      <c r="AC31" s="56"/>
      <c r="AD31" s="58">
        <f t="shared" si="92"/>
        <v>0</v>
      </c>
      <c r="AE31" s="58">
        <f t="shared" si="93"/>
        <v>0</v>
      </c>
      <c r="AF31" s="15"/>
      <c r="AG31" s="20">
        <f t="shared" si="69"/>
        <v>0</v>
      </c>
      <c r="AH31" s="20">
        <f t="shared" si="70"/>
        <v>0</v>
      </c>
      <c r="AI31" s="20">
        <f t="shared" si="71"/>
        <v>0</v>
      </c>
      <c r="AJ31" s="31" t="str">
        <f t="shared" si="72"/>
        <v>MIRANDOL 1</v>
      </c>
      <c r="AK31" s="20">
        <f t="shared" si="73"/>
        <v>0</v>
      </c>
      <c r="AL31" s="103">
        <f t="shared" si="74"/>
        <v>0</v>
      </c>
      <c r="AM31" s="20">
        <f t="shared" si="75"/>
        <v>0</v>
      </c>
      <c r="AN31" s="20">
        <f t="shared" si="76"/>
        <v>0</v>
      </c>
      <c r="AO31" s="20">
        <f t="shared" si="77"/>
        <v>0</v>
      </c>
      <c r="AP31" s="20">
        <f t="shared" si="8"/>
        <v>0</v>
      </c>
      <c r="AQ31" s="32" t="e">
        <f t="shared" si="9"/>
        <v>#DIV/0!</v>
      </c>
      <c r="AR31" s="32" t="e">
        <f t="shared" si="78"/>
        <v>#DIV/0!</v>
      </c>
      <c r="AS31" s="31"/>
      <c r="AT31" s="31">
        <f t="shared" si="79"/>
        <v>0</v>
      </c>
      <c r="AU31" s="31">
        <f t="shared" si="80"/>
        <v>0</v>
      </c>
      <c r="AV31" s="31">
        <f t="shared" si="81"/>
        <v>0</v>
      </c>
      <c r="AW31" s="31">
        <f t="shared" si="82"/>
        <v>0</v>
      </c>
      <c r="AX31" s="31">
        <f t="shared" si="15"/>
        <v>0</v>
      </c>
      <c r="AY31" s="33"/>
      <c r="AZ31" s="148" t="s">
        <v>26</v>
      </c>
      <c r="BA31" s="148" t="s">
        <v>100</v>
      </c>
      <c r="BB31" s="148" t="s">
        <v>101</v>
      </c>
      <c r="BC31" s="148" t="s">
        <v>178</v>
      </c>
      <c r="BD31" s="172">
        <v>10</v>
      </c>
      <c r="BE31" s="103">
        <v>91</v>
      </c>
      <c r="BF31" s="20">
        <v>0</v>
      </c>
      <c r="BG31" s="20">
        <v>0</v>
      </c>
      <c r="BH31" s="20">
        <v>0</v>
      </c>
      <c r="BI31" s="20">
        <v>91</v>
      </c>
      <c r="BJ31" s="32">
        <v>30.333333333333332</v>
      </c>
      <c r="BK31" s="32">
        <v>39.333333333333329</v>
      </c>
      <c r="BL31" s="148"/>
      <c r="BM31" s="31">
        <v>3</v>
      </c>
      <c r="BN31" s="31">
        <v>0</v>
      </c>
      <c r="BO31" s="31">
        <v>0</v>
      </c>
      <c r="BP31" s="31">
        <v>0</v>
      </c>
      <c r="BQ31" s="31">
        <v>3</v>
      </c>
      <c r="BR31" s="255"/>
      <c r="BS31" s="59">
        <v>23</v>
      </c>
      <c r="BT31" s="1" t="s">
        <v>37</v>
      </c>
      <c r="BU31" s="172"/>
      <c r="BV31" s="172"/>
      <c r="BW31" s="148"/>
      <c r="BX31" s="172"/>
      <c r="BY31" s="103"/>
      <c r="BZ31" s="20"/>
      <c r="CA31" s="20"/>
      <c r="CB31" s="20"/>
      <c r="CC31" s="20"/>
      <c r="CD31" s="272"/>
      <c r="CE31" s="32"/>
      <c r="CF31" s="148"/>
      <c r="CG31" s="31"/>
      <c r="CH31" s="31"/>
      <c r="CI31" s="31"/>
      <c r="CJ31" s="31"/>
      <c r="CK31" s="31"/>
      <c r="CM31" s="75"/>
      <c r="CN31" s="118" t="str">
        <f>B438</f>
        <v>SENOUILLAC 2</v>
      </c>
      <c r="CO31" s="77">
        <f>J452</f>
        <v>204</v>
      </c>
      <c r="CP31" s="78">
        <f>E451</f>
        <v>66</v>
      </c>
      <c r="CQ31" s="79">
        <f t="shared" si="27"/>
        <v>270</v>
      </c>
      <c r="CR31" s="113">
        <f>P452</f>
        <v>178</v>
      </c>
      <c r="CS31" s="78">
        <f>K451</f>
        <v>93</v>
      </c>
      <c r="CT31" s="79">
        <f t="shared" si="28"/>
        <v>271</v>
      </c>
      <c r="CU31" s="113">
        <f>W452</f>
        <v>243</v>
      </c>
      <c r="CV31" s="78">
        <f>R451</f>
        <v>66</v>
      </c>
      <c r="CW31" s="79">
        <f t="shared" si="29"/>
        <v>309</v>
      </c>
      <c r="CX31" s="77">
        <f>AD452</f>
        <v>192</v>
      </c>
      <c r="CY31" s="78">
        <f>Y451</f>
        <v>66</v>
      </c>
      <c r="CZ31" s="79">
        <f t="shared" si="30"/>
        <v>258</v>
      </c>
      <c r="DA31" s="79">
        <f t="shared" si="31"/>
        <v>817</v>
      </c>
      <c r="DB31" s="80">
        <f t="shared" si="32"/>
        <v>291</v>
      </c>
      <c r="DC31" s="81">
        <f t="shared" si="33"/>
        <v>1108</v>
      </c>
      <c r="DD31" s="82">
        <f t="shared" si="34"/>
        <v>23.083333333333332</v>
      </c>
      <c r="DE31" s="83">
        <f t="shared" si="35"/>
        <v>17.020833333333332</v>
      </c>
      <c r="DF31" s="84">
        <f>IF(CQ31&gt;0,$H$438*4,0)</f>
        <v>12</v>
      </c>
      <c r="DG31" s="84">
        <f>IF(CT31&gt;0,$N$438*4,0)</f>
        <v>12</v>
      </c>
      <c r="DH31" s="84">
        <f>IF(CW31&gt;0,$U$438*4,0)</f>
        <v>12</v>
      </c>
      <c r="DI31" s="84">
        <f>IF(CZ31&gt;0,$AB$438*4,0)</f>
        <v>12</v>
      </c>
      <c r="DJ31" s="84">
        <f t="shared" si="36"/>
        <v>48</v>
      </c>
    </row>
    <row r="32" spans="1:116" ht="18.95" customHeight="1" thickBot="1" x14ac:dyDescent="0.25">
      <c r="A32" s="52"/>
      <c r="B32" s="53"/>
      <c r="C32" s="53"/>
      <c r="D32" s="54"/>
      <c r="E32" s="55">
        <f t="shared" si="83"/>
        <v>0</v>
      </c>
      <c r="F32" s="56"/>
      <c r="G32" s="56"/>
      <c r="H32" s="56"/>
      <c r="I32" s="56"/>
      <c r="J32" s="58">
        <f t="shared" si="84"/>
        <v>0</v>
      </c>
      <c r="K32" s="29">
        <f t="shared" si="85"/>
        <v>0</v>
      </c>
      <c r="L32" s="56"/>
      <c r="M32" s="56"/>
      <c r="N32" s="56"/>
      <c r="O32" s="56"/>
      <c r="P32" s="58"/>
      <c r="Q32" s="58">
        <f t="shared" si="87"/>
        <v>0</v>
      </c>
      <c r="R32" s="29">
        <f t="shared" si="88"/>
        <v>0</v>
      </c>
      <c r="S32" s="56"/>
      <c r="T32" s="56"/>
      <c r="U32" s="56"/>
      <c r="V32" s="56"/>
      <c r="W32" s="58"/>
      <c r="X32" s="58">
        <f t="shared" si="90"/>
        <v>0</v>
      </c>
      <c r="Y32" s="29">
        <f t="shared" si="91"/>
        <v>0</v>
      </c>
      <c r="Z32" s="56"/>
      <c r="AA32" s="56"/>
      <c r="AB32" s="56"/>
      <c r="AC32" s="56"/>
      <c r="AD32" s="58"/>
      <c r="AE32" s="58">
        <f t="shared" si="93"/>
        <v>0</v>
      </c>
      <c r="AF32" s="15"/>
      <c r="AG32" s="20">
        <f t="shared" si="69"/>
        <v>0</v>
      </c>
      <c r="AH32" s="20">
        <f t="shared" si="70"/>
        <v>0</v>
      </c>
      <c r="AI32" s="20">
        <f t="shared" si="71"/>
        <v>0</v>
      </c>
      <c r="AJ32" s="31" t="str">
        <f t="shared" si="72"/>
        <v>MIRANDOL 1</v>
      </c>
      <c r="AK32" s="20">
        <f t="shared" si="73"/>
        <v>0</v>
      </c>
      <c r="AL32" s="103">
        <f t="shared" si="74"/>
        <v>0</v>
      </c>
      <c r="AM32" s="20">
        <f t="shared" si="75"/>
        <v>0</v>
      </c>
      <c r="AN32" s="20">
        <f t="shared" si="76"/>
        <v>0</v>
      </c>
      <c r="AO32" s="20">
        <f t="shared" si="77"/>
        <v>0</v>
      </c>
      <c r="AP32" s="20">
        <f t="shared" si="8"/>
        <v>0</v>
      </c>
      <c r="AQ32" s="32" t="e">
        <f t="shared" si="9"/>
        <v>#DIV/0!</v>
      </c>
      <c r="AR32" s="32" t="e">
        <f t="shared" si="78"/>
        <v>#DIV/0!</v>
      </c>
      <c r="AS32" s="31"/>
      <c r="AT32" s="31">
        <f t="shared" si="79"/>
        <v>0</v>
      </c>
      <c r="AU32" s="31">
        <f t="shared" si="80"/>
        <v>0</v>
      </c>
      <c r="AV32" s="31">
        <f t="shared" si="81"/>
        <v>0</v>
      </c>
      <c r="AW32" s="31">
        <f t="shared" si="82"/>
        <v>0</v>
      </c>
      <c r="AX32" s="31">
        <f t="shared" si="15"/>
        <v>0</v>
      </c>
      <c r="AY32" s="33"/>
      <c r="AZ32" s="20" t="s">
        <v>26</v>
      </c>
      <c r="BA32" s="20" t="s">
        <v>80</v>
      </c>
      <c r="BB32" s="20" t="s">
        <v>81</v>
      </c>
      <c r="BC32" s="31" t="s">
        <v>82</v>
      </c>
      <c r="BD32" s="20">
        <v>8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32" t="e">
        <v>#DIV/0!</v>
      </c>
      <c r="BK32" s="32" t="e">
        <v>#DIV/0!</v>
      </c>
      <c r="BL32" s="31"/>
      <c r="BM32" s="31">
        <v>0</v>
      </c>
      <c r="BN32" s="31">
        <v>0</v>
      </c>
      <c r="BO32" s="31">
        <v>0</v>
      </c>
      <c r="BP32" s="31">
        <v>0</v>
      </c>
      <c r="BQ32" s="31">
        <v>0</v>
      </c>
      <c r="BR32" s="255"/>
      <c r="BS32" s="59">
        <v>24</v>
      </c>
      <c r="BT32" t="s">
        <v>37</v>
      </c>
      <c r="BU32" s="172"/>
      <c r="BV32" s="172"/>
      <c r="BW32" s="148"/>
      <c r="BX32" s="172"/>
      <c r="BY32" s="103"/>
      <c r="BZ32" s="20"/>
      <c r="CA32" s="20"/>
      <c r="CB32" s="20"/>
      <c r="CC32" s="20"/>
      <c r="CD32" s="272"/>
      <c r="CE32" s="32"/>
      <c r="CF32" s="148"/>
      <c r="CG32" s="31"/>
      <c r="CH32" s="31"/>
      <c r="CI32" s="31"/>
      <c r="CJ32" s="31"/>
      <c r="CK32" s="31"/>
      <c r="CM32" s="75"/>
      <c r="CN32" s="118"/>
      <c r="CO32" s="77"/>
      <c r="CP32" s="78"/>
      <c r="CQ32" s="79"/>
      <c r="CR32" s="113"/>
      <c r="CS32" s="78"/>
      <c r="CT32" s="79"/>
      <c r="CU32" s="113"/>
      <c r="CV32" s="78"/>
      <c r="CW32" s="79"/>
      <c r="CX32" s="77"/>
      <c r="CY32" s="78"/>
      <c r="CZ32" s="79"/>
      <c r="DA32" s="79"/>
      <c r="DB32" s="80"/>
      <c r="DC32" s="81"/>
      <c r="DD32" s="82"/>
      <c r="DE32" s="83"/>
      <c r="DF32" s="84">
        <f t="shared" ref="DF32" si="94">IF(CQ32&gt;0,$H$266*4,0)</f>
        <v>0</v>
      </c>
      <c r="DG32" s="84">
        <f t="shared" ref="DG32" si="95">IF(CT32&gt;0,$N$266*4,0)</f>
        <v>0</v>
      </c>
      <c r="DH32" s="84">
        <f t="shared" ref="DH32" si="96">IF(CW32&gt;0,$U$266*4,0)</f>
        <v>0</v>
      </c>
      <c r="DI32" s="84">
        <f t="shared" ref="DI32" si="97">IF(CZ32&gt;0,$AB$266*4,0)</f>
        <v>0</v>
      </c>
      <c r="DJ32" s="84"/>
    </row>
    <row r="33" spans="1:114" ht="18.95" customHeight="1" thickBot="1" x14ac:dyDescent="0.25">
      <c r="A33" s="169"/>
      <c r="B33" s="170"/>
      <c r="C33" s="170"/>
      <c r="D33" s="54"/>
      <c r="E33" s="55">
        <f t="shared" si="83"/>
        <v>0</v>
      </c>
      <c r="F33" s="56"/>
      <c r="G33" s="56"/>
      <c r="H33" s="56"/>
      <c r="I33" s="56"/>
      <c r="J33" s="58">
        <f t="shared" si="84"/>
        <v>0</v>
      </c>
      <c r="K33" s="29">
        <f t="shared" si="85"/>
        <v>0</v>
      </c>
      <c r="L33" s="56"/>
      <c r="M33" s="56"/>
      <c r="N33" s="56"/>
      <c r="O33" s="56"/>
      <c r="P33" s="58"/>
      <c r="Q33" s="58">
        <f t="shared" si="87"/>
        <v>0</v>
      </c>
      <c r="R33" s="29">
        <f t="shared" si="88"/>
        <v>0</v>
      </c>
      <c r="S33" s="56"/>
      <c r="T33" s="56"/>
      <c r="U33" s="56"/>
      <c r="V33" s="56"/>
      <c r="W33" s="58"/>
      <c r="X33" s="58">
        <f t="shared" si="90"/>
        <v>0</v>
      </c>
      <c r="Y33" s="29">
        <f t="shared" si="91"/>
        <v>0</v>
      </c>
      <c r="Z33" s="56"/>
      <c r="AA33" s="56"/>
      <c r="AB33" s="56"/>
      <c r="AC33" s="56"/>
      <c r="AD33" s="58"/>
      <c r="AE33" s="58">
        <f t="shared" si="93"/>
        <v>0</v>
      </c>
      <c r="AF33" s="15"/>
      <c r="AG33" s="20">
        <f t="shared" si="69"/>
        <v>0</v>
      </c>
      <c r="AH33" s="20">
        <f t="shared" si="70"/>
        <v>0</v>
      </c>
      <c r="AI33" s="20">
        <f t="shared" si="71"/>
        <v>0</v>
      </c>
      <c r="AJ33" s="31" t="str">
        <f t="shared" si="72"/>
        <v>MIRANDOL 1</v>
      </c>
      <c r="AK33" s="20">
        <f t="shared" si="73"/>
        <v>0</v>
      </c>
      <c r="AL33" s="103">
        <f t="shared" si="74"/>
        <v>0</v>
      </c>
      <c r="AM33" s="20">
        <f t="shared" si="75"/>
        <v>0</v>
      </c>
      <c r="AN33" s="20">
        <f t="shared" si="76"/>
        <v>0</v>
      </c>
      <c r="AO33" s="20">
        <f t="shared" si="77"/>
        <v>0</v>
      </c>
      <c r="AP33" s="20">
        <f t="shared" si="8"/>
        <v>0</v>
      </c>
      <c r="AQ33" s="32" t="e">
        <f t="shared" si="9"/>
        <v>#DIV/0!</v>
      </c>
      <c r="AR33" s="32" t="e">
        <f t="shared" si="78"/>
        <v>#DIV/0!</v>
      </c>
      <c r="AS33" s="31"/>
      <c r="AT33" s="31">
        <f t="shared" si="79"/>
        <v>0</v>
      </c>
      <c r="AU33" s="31">
        <f t="shared" si="80"/>
        <v>0</v>
      </c>
      <c r="AV33" s="31">
        <f t="shared" si="81"/>
        <v>0</v>
      </c>
      <c r="AW33" s="31">
        <f t="shared" si="82"/>
        <v>0</v>
      </c>
      <c r="AX33" s="31">
        <f t="shared" si="15"/>
        <v>0</v>
      </c>
      <c r="AY33" s="33"/>
      <c r="AZ33" s="20" t="s">
        <v>26</v>
      </c>
      <c r="BA33" s="20" t="s">
        <v>27</v>
      </c>
      <c r="BB33" s="20" t="s">
        <v>28</v>
      </c>
      <c r="BC33" s="31" t="s">
        <v>171</v>
      </c>
      <c r="BD33" s="20">
        <v>9</v>
      </c>
      <c r="BE33" s="20">
        <v>0</v>
      </c>
      <c r="BF33" s="20">
        <v>0</v>
      </c>
      <c r="BG33" s="20">
        <v>0</v>
      </c>
      <c r="BH33" s="20">
        <v>0</v>
      </c>
      <c r="BI33" s="20">
        <v>0</v>
      </c>
      <c r="BJ33" s="32" t="e">
        <v>#DIV/0!</v>
      </c>
      <c r="BK33" s="32" t="e">
        <v>#DIV/0!</v>
      </c>
      <c r="BL33" s="31"/>
      <c r="BM33" s="31">
        <v>0</v>
      </c>
      <c r="BN33" s="31">
        <v>0</v>
      </c>
      <c r="BO33" s="31">
        <v>0</v>
      </c>
      <c r="BP33" s="31">
        <v>0</v>
      </c>
      <c r="BQ33" s="31">
        <v>0</v>
      </c>
      <c r="BR33" s="255"/>
      <c r="BS33" s="59">
        <v>25</v>
      </c>
      <c r="BT33" t="s">
        <v>37</v>
      </c>
      <c r="BU33" s="293"/>
      <c r="BV33" s="20"/>
      <c r="BW33" s="31"/>
      <c r="BX33" s="20"/>
      <c r="BY33" s="20"/>
      <c r="BZ33" s="20"/>
      <c r="CA33" s="20"/>
      <c r="CB33" s="20"/>
      <c r="CC33" s="20"/>
      <c r="CD33" s="272"/>
      <c r="CE33" s="32"/>
      <c r="CF33" s="31"/>
      <c r="CG33" s="31"/>
      <c r="CH33" s="31"/>
      <c r="CI33" s="31"/>
      <c r="CJ33" s="31"/>
      <c r="CK33" s="31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</row>
    <row r="34" spans="1:114" ht="18.95" customHeight="1" thickBot="1" x14ac:dyDescent="0.25">
      <c r="A34" s="169"/>
      <c r="B34" s="170"/>
      <c r="C34" s="170"/>
      <c r="D34" s="54"/>
      <c r="E34" s="55">
        <f t="shared" si="83"/>
        <v>0</v>
      </c>
      <c r="F34" s="56"/>
      <c r="G34" s="56"/>
      <c r="H34" s="56"/>
      <c r="I34" s="56"/>
      <c r="J34" s="58">
        <f t="shared" si="84"/>
        <v>0</v>
      </c>
      <c r="K34" s="29">
        <f t="shared" si="85"/>
        <v>0</v>
      </c>
      <c r="L34" s="56"/>
      <c r="M34" s="56"/>
      <c r="N34" s="56"/>
      <c r="O34" s="56"/>
      <c r="P34" s="58"/>
      <c r="Q34" s="58">
        <f t="shared" si="87"/>
        <v>0</v>
      </c>
      <c r="R34" s="29">
        <f t="shared" si="88"/>
        <v>0</v>
      </c>
      <c r="S34" s="56"/>
      <c r="T34" s="56"/>
      <c r="U34" s="56"/>
      <c r="V34" s="56"/>
      <c r="W34" s="58"/>
      <c r="X34" s="58">
        <f t="shared" si="90"/>
        <v>0</v>
      </c>
      <c r="Y34" s="29">
        <f t="shared" si="91"/>
        <v>0</v>
      </c>
      <c r="Z34" s="56"/>
      <c r="AA34" s="56"/>
      <c r="AB34" s="56"/>
      <c r="AC34" s="56"/>
      <c r="AD34" s="58"/>
      <c r="AE34" s="58">
        <f t="shared" si="93"/>
        <v>0</v>
      </c>
      <c r="AF34" s="15"/>
      <c r="AG34" s="20">
        <f t="shared" si="69"/>
        <v>0</v>
      </c>
      <c r="AH34" s="20">
        <f t="shared" si="70"/>
        <v>0</v>
      </c>
      <c r="AI34" s="20">
        <f t="shared" si="71"/>
        <v>0</v>
      </c>
      <c r="AJ34" s="31" t="str">
        <f t="shared" si="72"/>
        <v>MIRANDOL 1</v>
      </c>
      <c r="AK34" s="20">
        <f t="shared" si="73"/>
        <v>0</v>
      </c>
      <c r="AL34" s="103">
        <f t="shared" si="74"/>
        <v>0</v>
      </c>
      <c r="AM34" s="20">
        <f t="shared" si="75"/>
        <v>0</v>
      </c>
      <c r="AN34" s="20">
        <f t="shared" si="76"/>
        <v>0</v>
      </c>
      <c r="AO34" s="20">
        <f t="shared" si="77"/>
        <v>0</v>
      </c>
      <c r="AP34" s="20">
        <f t="shared" si="8"/>
        <v>0</v>
      </c>
      <c r="AQ34" s="32" t="e">
        <f t="shared" si="9"/>
        <v>#DIV/0!</v>
      </c>
      <c r="AR34" s="32" t="e">
        <f t="shared" si="78"/>
        <v>#DIV/0!</v>
      </c>
      <c r="AS34" s="31"/>
      <c r="AT34" s="31">
        <f t="shared" si="79"/>
        <v>0</v>
      </c>
      <c r="AU34" s="31">
        <f t="shared" si="80"/>
        <v>0</v>
      </c>
      <c r="AV34" s="31">
        <f t="shared" si="81"/>
        <v>0</v>
      </c>
      <c r="AW34" s="31">
        <f t="shared" si="82"/>
        <v>0</v>
      </c>
      <c r="AX34" s="31">
        <f t="shared" si="15"/>
        <v>0</v>
      </c>
      <c r="AY34" s="33"/>
      <c r="AZ34" s="20" t="s">
        <v>26</v>
      </c>
      <c r="BA34" s="20" t="s">
        <v>71</v>
      </c>
      <c r="BB34" s="20" t="s">
        <v>227</v>
      </c>
      <c r="BC34" s="31" t="s">
        <v>213</v>
      </c>
      <c r="BD34" s="20">
        <v>9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32" t="e">
        <v>#DIV/0!</v>
      </c>
      <c r="BK34" s="32" t="e">
        <v>#DIV/0!</v>
      </c>
      <c r="BL34" s="31"/>
      <c r="BM34" s="31">
        <v>0</v>
      </c>
      <c r="BN34" s="31">
        <v>0</v>
      </c>
      <c r="BO34" s="31">
        <v>0</v>
      </c>
      <c r="BP34" s="31">
        <v>0</v>
      </c>
      <c r="BQ34" s="31">
        <v>0</v>
      </c>
      <c r="BR34" s="255"/>
      <c r="BS34" s="59">
        <v>26</v>
      </c>
      <c r="BT34" t="s">
        <v>37</v>
      </c>
      <c r="BU34" s="293"/>
      <c r="BV34" s="20"/>
      <c r="BW34" s="31"/>
      <c r="BX34" s="20"/>
      <c r="BY34" s="20"/>
      <c r="BZ34" s="20"/>
      <c r="CA34" s="20"/>
      <c r="CB34" s="20"/>
      <c r="CC34" s="20"/>
      <c r="CD34" s="272"/>
      <c r="CE34" s="32"/>
      <c r="CF34" s="31"/>
      <c r="CG34" s="31"/>
      <c r="CH34" s="31"/>
      <c r="CI34" s="31"/>
      <c r="CJ34" s="31"/>
      <c r="CK34" s="31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</row>
    <row r="35" spans="1:114" ht="18.95" customHeight="1" thickBot="1" x14ac:dyDescent="0.25">
      <c r="A35" s="140"/>
      <c r="B35" s="87"/>
      <c r="C35" s="87"/>
      <c r="D35" s="54"/>
      <c r="E35" s="55">
        <f t="shared" si="83"/>
        <v>0</v>
      </c>
      <c r="F35" s="56"/>
      <c r="G35" s="56"/>
      <c r="H35" s="56"/>
      <c r="I35" s="56"/>
      <c r="J35" s="58">
        <f t="shared" si="84"/>
        <v>0</v>
      </c>
      <c r="K35" s="249">
        <f t="shared" si="85"/>
        <v>0</v>
      </c>
      <c r="L35" s="56"/>
      <c r="M35" s="56"/>
      <c r="N35" s="56"/>
      <c r="O35" s="56"/>
      <c r="P35" s="58">
        <f t="shared" si="86"/>
        <v>0</v>
      </c>
      <c r="Q35" s="58">
        <f t="shared" si="87"/>
        <v>0</v>
      </c>
      <c r="R35" s="29">
        <f t="shared" si="88"/>
        <v>0</v>
      </c>
      <c r="S35" s="56"/>
      <c r="T35" s="56"/>
      <c r="U35" s="56"/>
      <c r="V35" s="56"/>
      <c r="W35" s="58">
        <f t="shared" si="89"/>
        <v>0</v>
      </c>
      <c r="X35" s="58">
        <f t="shared" si="90"/>
        <v>0</v>
      </c>
      <c r="Y35" s="29">
        <f t="shared" si="91"/>
        <v>0</v>
      </c>
      <c r="Z35" s="56"/>
      <c r="AA35" s="56"/>
      <c r="AB35" s="56"/>
      <c r="AC35" s="56"/>
      <c r="AD35" s="58">
        <f t="shared" si="92"/>
        <v>0</v>
      </c>
      <c r="AE35" s="58">
        <f t="shared" si="93"/>
        <v>0</v>
      </c>
      <c r="AF35" s="15"/>
      <c r="AG35" s="20">
        <f t="shared" si="69"/>
        <v>0</v>
      </c>
      <c r="AH35" s="20">
        <f t="shared" si="70"/>
        <v>0</v>
      </c>
      <c r="AI35" s="20">
        <f t="shared" si="71"/>
        <v>0</v>
      </c>
      <c r="AJ35" s="31" t="str">
        <f t="shared" si="72"/>
        <v>MIRANDOL 1</v>
      </c>
      <c r="AK35" s="20">
        <f t="shared" si="73"/>
        <v>0</v>
      </c>
      <c r="AL35" s="103">
        <f t="shared" si="74"/>
        <v>0</v>
      </c>
      <c r="AM35" s="20">
        <f t="shared" si="75"/>
        <v>0</v>
      </c>
      <c r="AN35" s="20">
        <f t="shared" si="76"/>
        <v>0</v>
      </c>
      <c r="AO35" s="20">
        <f t="shared" si="77"/>
        <v>0</v>
      </c>
      <c r="AP35" s="20">
        <f t="shared" si="8"/>
        <v>0</v>
      </c>
      <c r="AQ35" s="32" t="e">
        <f t="shared" si="9"/>
        <v>#DIV/0!</v>
      </c>
      <c r="AR35" s="32" t="e">
        <f t="shared" si="78"/>
        <v>#DIV/0!</v>
      </c>
      <c r="AS35" s="31"/>
      <c r="AT35" s="31">
        <f t="shared" si="79"/>
        <v>0</v>
      </c>
      <c r="AU35" s="31">
        <f t="shared" si="80"/>
        <v>0</v>
      </c>
      <c r="AV35" s="31">
        <f t="shared" si="81"/>
        <v>0</v>
      </c>
      <c r="AW35" s="31">
        <f t="shared" si="82"/>
        <v>0</v>
      </c>
      <c r="AX35" s="31">
        <f t="shared" si="15"/>
        <v>0</v>
      </c>
      <c r="AY35" s="33"/>
      <c r="AZ35" s="148" t="s">
        <v>102</v>
      </c>
      <c r="BA35" s="148" t="s">
        <v>121</v>
      </c>
      <c r="BB35" s="148" t="s">
        <v>68</v>
      </c>
      <c r="BC35" s="148" t="s">
        <v>120</v>
      </c>
      <c r="BD35" s="172">
        <v>14</v>
      </c>
      <c r="BE35" s="103">
        <v>109</v>
      </c>
      <c r="BF35" s="20">
        <v>131</v>
      </c>
      <c r="BG35" s="20">
        <v>137</v>
      </c>
      <c r="BH35" s="20">
        <v>117</v>
      </c>
      <c r="BI35" s="20">
        <v>494</v>
      </c>
      <c r="BJ35" s="32">
        <v>41.166666666666664</v>
      </c>
      <c r="BK35" s="32">
        <v>55.166666666666664</v>
      </c>
      <c r="BL35" s="148"/>
      <c r="BM35" s="31">
        <v>3</v>
      </c>
      <c r="BN35" s="31">
        <v>3</v>
      </c>
      <c r="BO35" s="31">
        <v>3</v>
      </c>
      <c r="BP35" s="31">
        <v>3</v>
      </c>
      <c r="BQ35" s="31">
        <v>12</v>
      </c>
      <c r="BR35" s="255"/>
      <c r="BS35" s="59">
        <v>27</v>
      </c>
      <c r="BT35" s="1" t="s">
        <v>37</v>
      </c>
      <c r="BU35" s="172"/>
      <c r="BV35" s="172"/>
      <c r="BW35" s="148"/>
      <c r="BX35" s="172"/>
      <c r="BY35" s="103"/>
      <c r="BZ35" s="20"/>
      <c r="CA35" s="20"/>
      <c r="CB35" s="20"/>
      <c r="CC35" s="20"/>
      <c r="CD35" s="272"/>
      <c r="CE35" s="32"/>
      <c r="CF35" s="148"/>
      <c r="CG35" s="31"/>
      <c r="CH35" s="31"/>
      <c r="CI35" s="31"/>
      <c r="CJ35" s="31"/>
      <c r="CK35" s="31"/>
      <c r="CM35" s="42"/>
      <c r="CN35" s="42"/>
      <c r="CO35" s="122"/>
      <c r="CP35" s="123" t="str">
        <f>$F$5</f>
        <v>VALENCE</v>
      </c>
      <c r="CQ35" s="122"/>
      <c r="CR35" s="124"/>
      <c r="CS35" s="123" t="str">
        <f>$L$5</f>
        <v>TOULOUSE</v>
      </c>
      <c r="CT35" s="124"/>
      <c r="CU35" s="125"/>
      <c r="CV35" s="123" t="str">
        <f>$S$5</f>
        <v>LE SEQUESTRE</v>
      </c>
      <c r="CW35" s="126"/>
      <c r="CX35" s="44"/>
      <c r="CY35" s="47" t="str">
        <f>Z5</f>
        <v>MIRANDOL</v>
      </c>
      <c r="CZ35" s="48"/>
      <c r="DA35" s="44"/>
      <c r="DB35" s="48" t="s">
        <v>41</v>
      </c>
      <c r="DC35" s="49"/>
      <c r="DD35" s="302" t="s">
        <v>14</v>
      </c>
      <c r="DE35" s="302"/>
      <c r="DF35" s="50"/>
      <c r="DG35" s="303" t="s">
        <v>42</v>
      </c>
      <c r="DH35" s="303"/>
      <c r="DI35" s="303"/>
      <c r="DJ35" s="50"/>
    </row>
    <row r="36" spans="1:114" ht="18.95" customHeight="1" thickBot="1" x14ac:dyDescent="0.25">
      <c r="A36" s="88"/>
      <c r="B36" s="141"/>
      <c r="C36" s="87"/>
      <c r="D36" s="142"/>
      <c r="E36" s="55">
        <f t="shared" si="83"/>
        <v>0</v>
      </c>
      <c r="F36" s="92"/>
      <c r="G36" s="92"/>
      <c r="H36" s="92"/>
      <c r="I36" s="92"/>
      <c r="J36" s="58">
        <f t="shared" si="84"/>
        <v>0</v>
      </c>
      <c r="K36" s="29">
        <f t="shared" si="85"/>
        <v>0</v>
      </c>
      <c r="L36" s="92"/>
      <c r="M36" s="92"/>
      <c r="N36" s="92"/>
      <c r="O36" s="92"/>
      <c r="P36" s="58">
        <f t="shared" si="86"/>
        <v>0</v>
      </c>
      <c r="Q36" s="58">
        <f t="shared" si="87"/>
        <v>0</v>
      </c>
      <c r="R36" s="29">
        <f t="shared" si="88"/>
        <v>0</v>
      </c>
      <c r="S36" s="92"/>
      <c r="T36" s="92"/>
      <c r="U36" s="92"/>
      <c r="V36" s="92"/>
      <c r="W36" s="58">
        <f t="shared" si="89"/>
        <v>0</v>
      </c>
      <c r="X36" s="58">
        <f t="shared" si="90"/>
        <v>0</v>
      </c>
      <c r="Y36" s="29">
        <f t="shared" si="91"/>
        <v>0</v>
      </c>
      <c r="Z36" s="92"/>
      <c r="AA36" s="92"/>
      <c r="AB36" s="92"/>
      <c r="AC36" s="92"/>
      <c r="AD36" s="93">
        <f t="shared" si="92"/>
        <v>0</v>
      </c>
      <c r="AE36" s="58">
        <f t="shared" si="93"/>
        <v>0</v>
      </c>
      <c r="AF36" s="15"/>
      <c r="AG36" s="20" t="str">
        <f t="shared" ref="AG36:AG45" si="98">A67</f>
        <v>S</v>
      </c>
      <c r="AH36" s="20" t="str">
        <f t="shared" ref="AH36:AH45" si="99">B67</f>
        <v>ENJALBERT</v>
      </c>
      <c r="AI36" s="20" t="str">
        <f t="shared" ref="AI36:AI45" si="100">C67</f>
        <v>CHRISTOPHE</v>
      </c>
      <c r="AJ36" s="31" t="str">
        <f t="shared" ref="AJ36:AJ45" si="101">$B$64</f>
        <v>NAJAC</v>
      </c>
      <c r="AK36" s="20">
        <f t="shared" ref="AK36:AK45" si="102">D67</f>
        <v>12</v>
      </c>
      <c r="AL36" s="20">
        <f t="shared" ref="AL36:AL45" si="103">J67</f>
        <v>111</v>
      </c>
      <c r="AM36" s="20">
        <f t="shared" ref="AM36:AM45" si="104">P67</f>
        <v>104</v>
      </c>
      <c r="AN36" s="20">
        <f t="shared" ref="AN36:AN45" si="105">W67</f>
        <v>123</v>
      </c>
      <c r="AO36" s="20">
        <f t="shared" ref="AO36:AO45" si="106">AD67</f>
        <v>124</v>
      </c>
      <c r="AP36" s="20">
        <f t="shared" si="8"/>
        <v>462</v>
      </c>
      <c r="AQ36" s="32">
        <f t="shared" si="9"/>
        <v>38.5</v>
      </c>
      <c r="AR36" s="32">
        <f t="shared" ref="AR36:AR45" si="107">AQ36+D67</f>
        <v>50.5</v>
      </c>
      <c r="AS36" s="31"/>
      <c r="AT36" s="31">
        <f t="shared" ref="AT36:AT45" si="108">IF(AL36&gt;0,$H$64,0)</f>
        <v>3</v>
      </c>
      <c r="AU36" s="31">
        <f t="shared" ref="AU36:AU45" si="109">IF(AM36&gt;0,$N$64,0)</f>
        <v>3</v>
      </c>
      <c r="AV36" s="31">
        <f t="shared" ref="AV36:AV45" si="110">IF(AN36&gt;0,$U$64,0)</f>
        <v>3</v>
      </c>
      <c r="AW36" s="31">
        <f t="shared" ref="AW36:AW45" si="111">IF(AO36&gt;0,$AB$64,0)</f>
        <v>3</v>
      </c>
      <c r="AX36" s="31">
        <f t="shared" si="15"/>
        <v>12</v>
      </c>
      <c r="AY36" s="33"/>
      <c r="AZ36" s="284" t="s">
        <v>102</v>
      </c>
      <c r="BA36" s="284" t="s">
        <v>127</v>
      </c>
      <c r="BB36" s="284" t="s">
        <v>128</v>
      </c>
      <c r="BC36" s="284" t="s">
        <v>167</v>
      </c>
      <c r="BD36" s="172">
        <v>15</v>
      </c>
      <c r="BE36" s="103">
        <v>123</v>
      </c>
      <c r="BF36" s="20">
        <v>101</v>
      </c>
      <c r="BG36" s="20">
        <v>112</v>
      </c>
      <c r="BH36" s="20">
        <v>92</v>
      </c>
      <c r="BI36" s="20">
        <v>428</v>
      </c>
      <c r="BJ36" s="32">
        <v>35.666666666666664</v>
      </c>
      <c r="BK36" s="32">
        <v>50.666666666666664</v>
      </c>
      <c r="BL36" s="148"/>
      <c r="BM36" s="31">
        <v>3</v>
      </c>
      <c r="BN36" s="31">
        <v>3</v>
      </c>
      <c r="BO36" s="31">
        <v>3</v>
      </c>
      <c r="BP36" s="31">
        <v>3</v>
      </c>
      <c r="BQ36" s="31">
        <v>12</v>
      </c>
      <c r="BR36" s="255"/>
      <c r="BS36" s="59">
        <v>28</v>
      </c>
      <c r="BT36" t="s">
        <v>37</v>
      </c>
      <c r="BU36" s="172"/>
      <c r="BV36" s="172"/>
      <c r="BW36" s="148"/>
      <c r="BX36" s="172"/>
      <c r="BY36" s="103"/>
      <c r="BZ36" s="20"/>
      <c r="CA36" s="20"/>
      <c r="CB36" s="20"/>
      <c r="CC36" s="20"/>
      <c r="CD36" s="272"/>
      <c r="CE36" s="32"/>
      <c r="CF36" s="148"/>
      <c r="CG36" s="31"/>
      <c r="CH36" s="31"/>
      <c r="CI36" s="31"/>
      <c r="CJ36" s="31"/>
      <c r="CK36" s="31"/>
      <c r="CM36" s="64" t="s">
        <v>8</v>
      </c>
      <c r="CN36" s="64" t="s">
        <v>11</v>
      </c>
      <c r="CO36" s="65" t="s">
        <v>49</v>
      </c>
      <c r="CP36" s="66" t="s">
        <v>50</v>
      </c>
      <c r="CQ36" s="67" t="s">
        <v>51</v>
      </c>
      <c r="CR36" s="65" t="s">
        <v>52</v>
      </c>
      <c r="CS36" s="66" t="s">
        <v>53</v>
      </c>
      <c r="CT36" s="67" t="s">
        <v>54</v>
      </c>
      <c r="CU36" s="65" t="s">
        <v>55</v>
      </c>
      <c r="CV36" s="66" t="s">
        <v>56</v>
      </c>
      <c r="CW36" s="67" t="s">
        <v>57</v>
      </c>
      <c r="CX36" s="68" t="s">
        <v>58</v>
      </c>
      <c r="CY36" s="69" t="s">
        <v>59</v>
      </c>
      <c r="CZ36" s="69" t="s">
        <v>60</v>
      </c>
      <c r="DA36" s="65" t="s">
        <v>61</v>
      </c>
      <c r="DB36" s="66" t="s">
        <v>62</v>
      </c>
      <c r="DC36" s="70" t="s">
        <v>13</v>
      </c>
      <c r="DD36" s="71" t="s">
        <v>63</v>
      </c>
      <c r="DE36" s="72" t="s">
        <v>64</v>
      </c>
      <c r="DF36" s="73" t="s">
        <v>24</v>
      </c>
      <c r="DG36" s="74" t="s">
        <v>107</v>
      </c>
      <c r="DH36" s="73" t="s">
        <v>29</v>
      </c>
      <c r="DI36" s="128" t="s">
        <v>208</v>
      </c>
      <c r="DJ36" s="74" t="s">
        <v>21</v>
      </c>
    </row>
    <row r="37" spans="1:114" ht="18.95" customHeight="1" thickTop="1" thickBot="1" x14ac:dyDescent="0.25">
      <c r="A37" s="145" t="s">
        <v>88</v>
      </c>
      <c r="B37" s="146"/>
      <c r="C37" s="147"/>
      <c r="D37" s="101">
        <v>0</v>
      </c>
      <c r="E37" s="100">
        <f>SUM(E27:E36)</f>
        <v>84</v>
      </c>
      <c r="F37" s="41">
        <f>SUM(F27:F36)</f>
        <v>69</v>
      </c>
      <c r="G37" s="101">
        <f>SUM(G27:G36)</f>
        <v>70</v>
      </c>
      <c r="H37" s="99">
        <f>SUM(H27:H36)</f>
        <v>57</v>
      </c>
      <c r="I37" s="58"/>
      <c r="J37" s="41" t="s">
        <v>84</v>
      </c>
      <c r="K37" s="102">
        <f>SUM(K27:K36)</f>
        <v>54</v>
      </c>
      <c r="L37" s="41">
        <f>SUM(L27:L36)</f>
        <v>77</v>
      </c>
      <c r="M37" s="101">
        <f>SUM(M27:M36)</f>
        <v>89</v>
      </c>
      <c r="N37" s="101">
        <f>SUM(N27:N36)</f>
        <v>79</v>
      </c>
      <c r="O37" s="41"/>
      <c r="P37" s="41"/>
      <c r="Q37" s="41"/>
      <c r="R37" s="102">
        <f>SUM(R27:R36)</f>
        <v>84</v>
      </c>
      <c r="S37" s="41">
        <f>SUM(S27:S36)</f>
        <v>65</v>
      </c>
      <c r="T37" s="101">
        <f>SUM(T27:T36)</f>
        <v>55</v>
      </c>
      <c r="U37" s="101">
        <f>SUM(U27:U36)</f>
        <v>64</v>
      </c>
      <c r="V37" s="41"/>
      <c r="W37" s="41"/>
      <c r="X37" s="41"/>
      <c r="Y37" s="102">
        <f>SUM(Y27:Y36)</f>
        <v>54</v>
      </c>
      <c r="Z37" s="41">
        <f>SUM(Z27:Z36)</f>
        <v>76</v>
      </c>
      <c r="AA37" s="101">
        <f>SUM(AA27:AA36)</f>
        <v>66</v>
      </c>
      <c r="AB37" s="101">
        <f>SUM(AB27:AB36)</f>
        <v>69</v>
      </c>
      <c r="AC37" s="58"/>
      <c r="AD37" s="41"/>
      <c r="AE37" s="41"/>
      <c r="AF37" s="19"/>
      <c r="AG37" s="20" t="str">
        <f t="shared" si="98"/>
        <v>P</v>
      </c>
      <c r="AH37" s="20" t="str">
        <f t="shared" si="99"/>
        <v>SOUYRI</v>
      </c>
      <c r="AI37" s="20" t="str">
        <f t="shared" si="100"/>
        <v>CLAUDE</v>
      </c>
      <c r="AJ37" s="31" t="str">
        <f t="shared" si="101"/>
        <v>NAJAC</v>
      </c>
      <c r="AK37" s="20">
        <f t="shared" si="102"/>
        <v>16</v>
      </c>
      <c r="AL37" s="103">
        <f t="shared" si="103"/>
        <v>94</v>
      </c>
      <c r="AM37" s="20">
        <f t="shared" si="104"/>
        <v>110</v>
      </c>
      <c r="AN37" s="20">
        <f t="shared" si="105"/>
        <v>0</v>
      </c>
      <c r="AO37" s="20">
        <f t="shared" si="106"/>
        <v>0</v>
      </c>
      <c r="AP37" s="20">
        <f t="shared" si="8"/>
        <v>204</v>
      </c>
      <c r="AQ37" s="32">
        <f t="shared" si="9"/>
        <v>34</v>
      </c>
      <c r="AR37" s="32">
        <f t="shared" si="107"/>
        <v>50</v>
      </c>
      <c r="AS37" s="31"/>
      <c r="AT37" s="31">
        <f t="shared" si="108"/>
        <v>3</v>
      </c>
      <c r="AU37" s="31">
        <f t="shared" si="109"/>
        <v>3</v>
      </c>
      <c r="AV37" s="31">
        <f t="shared" si="110"/>
        <v>0</v>
      </c>
      <c r="AW37" s="31">
        <f t="shared" si="111"/>
        <v>0</v>
      </c>
      <c r="AX37" s="31">
        <f t="shared" si="15"/>
        <v>6</v>
      </c>
      <c r="AY37" s="33"/>
      <c r="AZ37" s="20" t="s">
        <v>102</v>
      </c>
      <c r="BA37" s="31" t="s">
        <v>199</v>
      </c>
      <c r="BB37" s="31" t="s">
        <v>99</v>
      </c>
      <c r="BC37" s="31" t="s">
        <v>105</v>
      </c>
      <c r="BD37" s="20">
        <v>14</v>
      </c>
      <c r="BE37" s="20">
        <v>108</v>
      </c>
      <c r="BF37" s="20">
        <v>98</v>
      </c>
      <c r="BG37" s="20">
        <v>112</v>
      </c>
      <c r="BH37" s="20">
        <v>109</v>
      </c>
      <c r="BI37" s="20">
        <v>427</v>
      </c>
      <c r="BJ37" s="32">
        <v>35.583333333333336</v>
      </c>
      <c r="BK37" s="32">
        <v>49.583333333333336</v>
      </c>
      <c r="BL37" s="31"/>
      <c r="BM37" s="31">
        <v>3</v>
      </c>
      <c r="BN37" s="31">
        <v>3</v>
      </c>
      <c r="BO37" s="31">
        <v>3</v>
      </c>
      <c r="BP37" s="31">
        <v>3</v>
      </c>
      <c r="BQ37" s="31">
        <v>12</v>
      </c>
      <c r="BR37" s="255"/>
      <c r="BS37" s="59">
        <v>29</v>
      </c>
      <c r="BT37" t="s">
        <v>37</v>
      </c>
      <c r="BU37" s="293"/>
      <c r="BV37" s="20"/>
      <c r="BW37" s="31"/>
      <c r="BX37" s="20"/>
      <c r="BY37" s="20"/>
      <c r="BZ37" s="20"/>
      <c r="CA37" s="20"/>
      <c r="CB37" s="20"/>
      <c r="CC37" s="20"/>
      <c r="CD37" s="272"/>
      <c r="CE37" s="32"/>
      <c r="CF37" s="31"/>
      <c r="CG37" s="31"/>
      <c r="CH37" s="31"/>
      <c r="CI37" s="31"/>
      <c r="CJ37" s="31"/>
      <c r="CK37" s="31"/>
      <c r="CM37" s="250">
        <v>1</v>
      </c>
      <c r="CN37" s="129" t="s">
        <v>173</v>
      </c>
      <c r="CO37" s="130">
        <v>243</v>
      </c>
      <c r="CP37" s="130">
        <v>51</v>
      </c>
      <c r="CQ37" s="130">
        <v>294</v>
      </c>
      <c r="CR37" s="130">
        <v>253</v>
      </c>
      <c r="CS37" s="130">
        <v>51</v>
      </c>
      <c r="CT37" s="130">
        <v>304</v>
      </c>
      <c r="CU37" s="130">
        <v>265</v>
      </c>
      <c r="CV37" s="130">
        <v>51</v>
      </c>
      <c r="CW37" s="130">
        <v>316</v>
      </c>
      <c r="CX37" s="130">
        <v>240</v>
      </c>
      <c r="CY37" s="130">
        <v>51</v>
      </c>
      <c r="CZ37" s="130">
        <v>291</v>
      </c>
      <c r="DA37" s="130">
        <v>1001</v>
      </c>
      <c r="DB37" s="130">
        <v>204</v>
      </c>
      <c r="DC37" s="269">
        <v>1205</v>
      </c>
      <c r="DD37" s="131">
        <v>25.104166666666668</v>
      </c>
      <c r="DE37" s="131">
        <v>20.854166666666668</v>
      </c>
      <c r="DF37" s="130">
        <v>12</v>
      </c>
      <c r="DG37" s="130">
        <v>12</v>
      </c>
      <c r="DH37" s="130">
        <v>12</v>
      </c>
      <c r="DI37" s="130">
        <v>12</v>
      </c>
      <c r="DJ37" s="132">
        <v>48</v>
      </c>
    </row>
    <row r="38" spans="1:114" ht="18.95" customHeight="1" thickBot="1" x14ac:dyDescent="0.25">
      <c r="A38" s="104" t="s">
        <v>131</v>
      </c>
      <c r="B38" s="149"/>
      <c r="C38" s="105"/>
      <c r="D38" s="105"/>
      <c r="E38" s="105"/>
      <c r="F38" s="105"/>
      <c r="G38" s="105"/>
      <c r="H38" s="296">
        <f>SUM(J27:J36)/($H$24*4)</f>
        <v>16.333333333333332</v>
      </c>
      <c r="I38" s="296"/>
      <c r="J38" s="58">
        <f>F37+G37+H37+I37</f>
        <v>196</v>
      </c>
      <c r="K38" s="107"/>
      <c r="L38" s="106"/>
      <c r="M38" s="296">
        <f>SUM(P27:P36)/($N$24*4)</f>
        <v>20.416666666666668</v>
      </c>
      <c r="N38" s="296"/>
      <c r="O38" s="296"/>
      <c r="P38" s="58">
        <f>SUM(L37:O37)</f>
        <v>245</v>
      </c>
      <c r="Q38" s="105"/>
      <c r="R38" s="108"/>
      <c r="S38" s="105"/>
      <c r="T38" s="105"/>
      <c r="U38" s="296">
        <f>SUM(W27:W36)/($U$24*4)</f>
        <v>15.333333333333334</v>
      </c>
      <c r="V38" s="296"/>
      <c r="W38" s="58">
        <f>SUM(S37:V37)</f>
        <v>184</v>
      </c>
      <c r="X38" s="58"/>
      <c r="Y38" s="108"/>
      <c r="Z38" s="105"/>
      <c r="AA38" s="105"/>
      <c r="AB38" s="296">
        <f>SUM(AD27:AD36)/($AB$24*4)</f>
        <v>17.583333333333332</v>
      </c>
      <c r="AC38" s="296"/>
      <c r="AD38" s="58">
        <f>SUM(Z37:AC37)</f>
        <v>211</v>
      </c>
      <c r="AE38" s="58"/>
      <c r="AF38" s="19"/>
      <c r="AG38" s="20" t="str">
        <f t="shared" si="98"/>
        <v>P</v>
      </c>
      <c r="AH38" s="20" t="str">
        <f t="shared" si="99"/>
        <v>DELERIS</v>
      </c>
      <c r="AI38" s="20" t="str">
        <f t="shared" si="100"/>
        <v>JEAN-PAUL</v>
      </c>
      <c r="AJ38" s="31" t="str">
        <f t="shared" si="101"/>
        <v>NAJAC</v>
      </c>
      <c r="AK38" s="20">
        <f t="shared" si="102"/>
        <v>19</v>
      </c>
      <c r="AL38" s="20">
        <f t="shared" si="103"/>
        <v>0</v>
      </c>
      <c r="AM38" s="20">
        <f t="shared" si="104"/>
        <v>0</v>
      </c>
      <c r="AN38" s="20">
        <f t="shared" si="105"/>
        <v>98</v>
      </c>
      <c r="AO38" s="20">
        <f t="shared" si="106"/>
        <v>0</v>
      </c>
      <c r="AP38" s="20">
        <f t="shared" ref="AP38:AP67" si="112">SUM(AL38:AO38)</f>
        <v>98</v>
      </c>
      <c r="AQ38" s="32">
        <f t="shared" ref="AQ38:AQ67" si="113">AP38/AX38</f>
        <v>32.666666666666664</v>
      </c>
      <c r="AR38" s="32">
        <f t="shared" si="107"/>
        <v>51.666666666666664</v>
      </c>
      <c r="AS38" s="31"/>
      <c r="AT38" s="31">
        <f t="shared" si="108"/>
        <v>0</v>
      </c>
      <c r="AU38" s="31">
        <f t="shared" si="109"/>
        <v>0</v>
      </c>
      <c r="AV38" s="31">
        <f t="shared" si="110"/>
        <v>3</v>
      </c>
      <c r="AW38" s="31">
        <f t="shared" si="111"/>
        <v>0</v>
      </c>
      <c r="AX38" s="31">
        <f t="shared" ref="AX38:AX67" si="114">SUM(AT38:AW38)</f>
        <v>3</v>
      </c>
      <c r="AY38" s="33"/>
      <c r="AZ38" s="20" t="s">
        <v>102</v>
      </c>
      <c r="BA38" s="20" t="s">
        <v>111</v>
      </c>
      <c r="BB38" s="20" t="s">
        <v>112</v>
      </c>
      <c r="BC38" s="31" t="s">
        <v>175</v>
      </c>
      <c r="BD38" s="20">
        <v>15</v>
      </c>
      <c r="BE38" s="20">
        <v>93</v>
      </c>
      <c r="BF38" s="20">
        <v>116</v>
      </c>
      <c r="BG38" s="20">
        <v>108</v>
      </c>
      <c r="BH38" s="20">
        <v>100</v>
      </c>
      <c r="BI38" s="20">
        <v>417</v>
      </c>
      <c r="BJ38" s="32">
        <v>34.75</v>
      </c>
      <c r="BK38" s="32">
        <v>34.75</v>
      </c>
      <c r="BL38" s="31"/>
      <c r="BM38" s="31">
        <v>3</v>
      </c>
      <c r="BN38" s="31">
        <v>3</v>
      </c>
      <c r="BO38" s="31">
        <v>3</v>
      </c>
      <c r="BP38" s="31">
        <v>3</v>
      </c>
      <c r="BQ38" s="31">
        <v>12</v>
      </c>
      <c r="BR38" s="255"/>
      <c r="BS38" s="59">
        <v>30</v>
      </c>
      <c r="BT38" t="s">
        <v>37</v>
      </c>
      <c r="BU38" s="293"/>
      <c r="BV38" s="20"/>
      <c r="BW38" s="31"/>
      <c r="BX38" s="20"/>
      <c r="BY38" s="20"/>
      <c r="BZ38" s="20"/>
      <c r="CA38" s="20"/>
      <c r="CB38" s="20"/>
      <c r="CC38" s="20"/>
      <c r="CD38" s="272"/>
      <c r="CE38" s="32"/>
      <c r="CF38" s="31"/>
      <c r="CG38" s="31"/>
      <c r="CH38" s="31"/>
      <c r="CI38" s="31"/>
      <c r="CJ38" s="31"/>
      <c r="CK38" s="31"/>
      <c r="CM38" s="137">
        <v>2</v>
      </c>
      <c r="CN38" s="133" t="s">
        <v>166</v>
      </c>
      <c r="CO38" s="134">
        <v>205</v>
      </c>
      <c r="CP38" s="134">
        <v>84</v>
      </c>
      <c r="CQ38" s="134">
        <v>289</v>
      </c>
      <c r="CR38" s="134">
        <v>214</v>
      </c>
      <c r="CS38" s="134">
        <v>84</v>
      </c>
      <c r="CT38" s="134">
        <v>298</v>
      </c>
      <c r="CU38" s="134">
        <v>221</v>
      </c>
      <c r="CV38" s="134">
        <v>93</v>
      </c>
      <c r="CW38" s="134">
        <v>314</v>
      </c>
      <c r="CX38" s="134">
        <v>214</v>
      </c>
      <c r="CY38" s="134">
        <v>84</v>
      </c>
      <c r="CZ38" s="134">
        <v>298</v>
      </c>
      <c r="DA38" s="134">
        <v>854</v>
      </c>
      <c r="DB38" s="134">
        <v>345</v>
      </c>
      <c r="DC38" s="138">
        <v>1199</v>
      </c>
      <c r="DD38" s="135">
        <v>24.979166666666668</v>
      </c>
      <c r="DE38" s="135">
        <v>17.791666666666668</v>
      </c>
      <c r="DF38" s="134">
        <v>12</v>
      </c>
      <c r="DG38" s="134">
        <v>12</v>
      </c>
      <c r="DH38" s="134">
        <v>12</v>
      </c>
      <c r="DI38" s="134">
        <v>12</v>
      </c>
      <c r="DJ38" s="136">
        <v>48</v>
      </c>
    </row>
    <row r="39" spans="1:114" ht="18.95" customHeight="1" thickTop="1" thickBot="1" x14ac:dyDescent="0.25">
      <c r="A39" s="104" t="s">
        <v>93</v>
      </c>
      <c r="B39" s="53"/>
      <c r="C39" s="105"/>
      <c r="D39" s="105"/>
      <c r="E39" s="105"/>
      <c r="F39" s="105"/>
      <c r="G39" s="105"/>
      <c r="H39" s="109" t="s">
        <v>13</v>
      </c>
      <c r="I39" s="110"/>
      <c r="J39" s="111">
        <f>J38+E37</f>
        <v>280</v>
      </c>
      <c r="K39" s="112"/>
      <c r="L39" s="105"/>
      <c r="M39" s="105"/>
      <c r="N39" s="105"/>
      <c r="O39" s="109" t="s">
        <v>13</v>
      </c>
      <c r="P39" s="110"/>
      <c r="Q39" s="111">
        <f>P38+K37</f>
        <v>299</v>
      </c>
      <c r="R39" s="108"/>
      <c r="S39" s="105"/>
      <c r="T39" s="105"/>
      <c r="U39" s="105"/>
      <c r="V39" s="109" t="s">
        <v>13</v>
      </c>
      <c r="W39" s="110"/>
      <c r="X39" s="111">
        <f>R37+W38</f>
        <v>268</v>
      </c>
      <c r="Y39" s="108"/>
      <c r="Z39" s="105"/>
      <c r="AA39" s="105"/>
      <c r="AB39" s="105"/>
      <c r="AC39" s="109" t="s">
        <v>13</v>
      </c>
      <c r="AD39" s="110"/>
      <c r="AE39" s="111">
        <f>Y37+AD38</f>
        <v>265</v>
      </c>
      <c r="AF39" s="19"/>
      <c r="AG39" s="20" t="str">
        <f t="shared" si="98"/>
        <v>P</v>
      </c>
      <c r="AH39" s="20" t="str">
        <f t="shared" si="99"/>
        <v>DUQUE</v>
      </c>
      <c r="AI39" s="20" t="str">
        <f t="shared" si="100"/>
        <v>BAPTISTE</v>
      </c>
      <c r="AJ39" s="31" t="str">
        <f t="shared" si="101"/>
        <v>NAJAC</v>
      </c>
      <c r="AK39" s="20">
        <f t="shared" si="102"/>
        <v>16</v>
      </c>
      <c r="AL39" s="20">
        <f t="shared" si="103"/>
        <v>0</v>
      </c>
      <c r="AM39" s="20">
        <f t="shared" si="104"/>
        <v>0</v>
      </c>
      <c r="AN39" s="20">
        <f t="shared" si="105"/>
        <v>0</v>
      </c>
      <c r="AO39" s="20">
        <f t="shared" si="106"/>
        <v>90</v>
      </c>
      <c r="AP39" s="20">
        <f t="shared" si="112"/>
        <v>90</v>
      </c>
      <c r="AQ39" s="32">
        <f t="shared" si="113"/>
        <v>30</v>
      </c>
      <c r="AR39" s="32">
        <f t="shared" si="107"/>
        <v>46</v>
      </c>
      <c r="AS39" s="31"/>
      <c r="AT39" s="31">
        <f t="shared" si="108"/>
        <v>0</v>
      </c>
      <c r="AU39" s="31">
        <f t="shared" si="109"/>
        <v>0</v>
      </c>
      <c r="AV39" s="31">
        <f t="shared" si="110"/>
        <v>0</v>
      </c>
      <c r="AW39" s="31">
        <f t="shared" si="111"/>
        <v>3</v>
      </c>
      <c r="AX39" s="31">
        <f t="shared" si="114"/>
        <v>3</v>
      </c>
      <c r="AY39" s="33"/>
      <c r="AZ39" s="20" t="s">
        <v>102</v>
      </c>
      <c r="BA39" s="20" t="s">
        <v>205</v>
      </c>
      <c r="BB39" s="20" t="s">
        <v>206</v>
      </c>
      <c r="BC39" s="96" t="s">
        <v>176</v>
      </c>
      <c r="BD39" s="20">
        <v>19</v>
      </c>
      <c r="BE39" s="20">
        <v>101</v>
      </c>
      <c r="BF39" s="20">
        <v>0</v>
      </c>
      <c r="BG39" s="20">
        <v>100</v>
      </c>
      <c r="BH39" s="20">
        <v>119</v>
      </c>
      <c r="BI39" s="20">
        <v>320</v>
      </c>
      <c r="BJ39" s="32">
        <v>35.555555555555557</v>
      </c>
      <c r="BK39" s="32">
        <v>40.555555555555557</v>
      </c>
      <c r="BL39" s="31"/>
      <c r="BM39" s="31">
        <v>3</v>
      </c>
      <c r="BN39" s="31">
        <v>0</v>
      </c>
      <c r="BO39" s="31">
        <v>3</v>
      </c>
      <c r="BP39" s="31">
        <v>3</v>
      </c>
      <c r="BQ39" s="31">
        <v>9</v>
      </c>
      <c r="BR39" s="255"/>
      <c r="BS39" s="59">
        <v>31</v>
      </c>
      <c r="BT39" t="s">
        <v>37</v>
      </c>
      <c r="BU39" s="293"/>
      <c r="BV39" s="20"/>
      <c r="BW39" s="31"/>
      <c r="BX39" s="20"/>
      <c r="BY39" s="20"/>
      <c r="BZ39" s="20"/>
      <c r="CA39" s="20"/>
      <c r="CB39" s="20"/>
      <c r="CC39" s="20"/>
      <c r="CD39" s="272"/>
      <c r="CE39" s="32"/>
      <c r="CF39" s="31"/>
      <c r="CG39" s="31"/>
      <c r="CH39" s="31"/>
      <c r="CI39" s="31"/>
      <c r="CJ39" s="31"/>
      <c r="CK39" s="31"/>
      <c r="CM39" s="137">
        <v>3</v>
      </c>
      <c r="CN39" s="133" t="s">
        <v>177</v>
      </c>
      <c r="CO39" s="134">
        <v>232</v>
      </c>
      <c r="CP39" s="134">
        <v>69</v>
      </c>
      <c r="CQ39" s="134">
        <v>301</v>
      </c>
      <c r="CR39" s="134">
        <v>219</v>
      </c>
      <c r="CS39" s="134">
        <v>69</v>
      </c>
      <c r="CT39" s="134">
        <v>288</v>
      </c>
      <c r="CU39" s="134">
        <v>236</v>
      </c>
      <c r="CV39" s="134">
        <v>69</v>
      </c>
      <c r="CW39" s="134">
        <v>305</v>
      </c>
      <c r="CX39" s="134">
        <v>212</v>
      </c>
      <c r="CY39" s="134">
        <v>69</v>
      </c>
      <c r="CZ39" s="134">
        <v>281</v>
      </c>
      <c r="DA39" s="134">
        <v>899</v>
      </c>
      <c r="DB39" s="134">
        <v>276</v>
      </c>
      <c r="DC39" s="242">
        <v>1175</v>
      </c>
      <c r="DD39" s="135">
        <v>24.479166666666668</v>
      </c>
      <c r="DE39" s="135">
        <v>18.729166666666668</v>
      </c>
      <c r="DF39" s="134">
        <v>12</v>
      </c>
      <c r="DG39" s="134">
        <v>12</v>
      </c>
      <c r="DH39" s="134">
        <v>12</v>
      </c>
      <c r="DI39" s="134">
        <v>12</v>
      </c>
      <c r="DJ39" s="136">
        <v>48</v>
      </c>
    </row>
    <row r="40" spans="1:114" ht="18.95" customHeight="1" thickTop="1" thickBot="1" x14ac:dyDescent="0.25">
      <c r="A40" s="114" t="s">
        <v>41</v>
      </c>
      <c r="B40" s="150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09" t="s">
        <v>13</v>
      </c>
      <c r="P40" s="110"/>
      <c r="Q40" s="111">
        <f>(J39+Q39)</f>
        <v>579</v>
      </c>
      <c r="R40" s="116"/>
      <c r="S40" s="115"/>
      <c r="T40" s="115"/>
      <c r="U40" s="115" t="s">
        <v>84</v>
      </c>
      <c r="V40" s="109" t="s">
        <v>13</v>
      </c>
      <c r="W40" s="110"/>
      <c r="X40" s="111">
        <f>J39+Q39+X39</f>
        <v>847</v>
      </c>
      <c r="Y40" s="116"/>
      <c r="Z40" s="115"/>
      <c r="AA40" s="115"/>
      <c r="AB40" s="115" t="s">
        <v>84</v>
      </c>
      <c r="AC40" s="109" t="s">
        <v>13</v>
      </c>
      <c r="AD40" s="110"/>
      <c r="AE40" s="111">
        <f>J39+Q39+X39+AE39</f>
        <v>1112</v>
      </c>
      <c r="AF40" s="19"/>
      <c r="AG40" s="20">
        <f t="shared" si="98"/>
        <v>0</v>
      </c>
      <c r="AH40" s="20">
        <f t="shared" si="99"/>
        <v>0</v>
      </c>
      <c r="AI40" s="20">
        <f t="shared" si="100"/>
        <v>0</v>
      </c>
      <c r="AJ40" s="31" t="str">
        <f t="shared" si="101"/>
        <v>NAJAC</v>
      </c>
      <c r="AK40" s="20">
        <f t="shared" si="102"/>
        <v>0</v>
      </c>
      <c r="AL40" s="20">
        <f t="shared" si="103"/>
        <v>0</v>
      </c>
      <c r="AM40" s="20">
        <f t="shared" si="104"/>
        <v>0</v>
      </c>
      <c r="AN40" s="20">
        <f t="shared" si="105"/>
        <v>0</v>
      </c>
      <c r="AO40" s="20">
        <f t="shared" si="106"/>
        <v>0</v>
      </c>
      <c r="AP40" s="20">
        <f t="shared" si="112"/>
        <v>0</v>
      </c>
      <c r="AQ40" s="32" t="e">
        <f t="shared" si="113"/>
        <v>#DIV/0!</v>
      </c>
      <c r="AR40" s="32" t="e">
        <f t="shared" si="107"/>
        <v>#DIV/0!</v>
      </c>
      <c r="AS40" s="31"/>
      <c r="AT40" s="31">
        <f t="shared" si="108"/>
        <v>0</v>
      </c>
      <c r="AU40" s="31">
        <f t="shared" si="109"/>
        <v>0</v>
      </c>
      <c r="AV40" s="31">
        <f t="shared" si="110"/>
        <v>0</v>
      </c>
      <c r="AW40" s="31">
        <f t="shared" si="111"/>
        <v>0</v>
      </c>
      <c r="AX40" s="31">
        <f t="shared" si="114"/>
        <v>0</v>
      </c>
      <c r="AY40" s="33"/>
      <c r="AZ40" s="284" t="s">
        <v>102</v>
      </c>
      <c r="BA40" s="284" t="s">
        <v>116</v>
      </c>
      <c r="BB40" s="284" t="s">
        <v>117</v>
      </c>
      <c r="BC40" s="284" t="s">
        <v>175</v>
      </c>
      <c r="BD40" s="172">
        <v>16</v>
      </c>
      <c r="BE40" s="103">
        <v>0</v>
      </c>
      <c r="BF40" s="20">
        <v>79</v>
      </c>
      <c r="BG40" s="20">
        <v>100</v>
      </c>
      <c r="BH40" s="20">
        <v>91</v>
      </c>
      <c r="BI40" s="20">
        <v>270</v>
      </c>
      <c r="BJ40" s="32">
        <v>30</v>
      </c>
      <c r="BK40" s="32">
        <v>30</v>
      </c>
      <c r="BL40" s="148"/>
      <c r="BM40" s="31">
        <v>0</v>
      </c>
      <c r="BN40" s="31">
        <v>3</v>
      </c>
      <c r="BO40" s="31">
        <v>3</v>
      </c>
      <c r="BP40" s="31">
        <v>3</v>
      </c>
      <c r="BQ40" s="31">
        <v>9</v>
      </c>
      <c r="BR40" s="255"/>
      <c r="BS40" s="59">
        <v>32</v>
      </c>
      <c r="BT40" t="s">
        <v>37</v>
      </c>
      <c r="BU40" s="293"/>
      <c r="BV40" s="20"/>
      <c r="BW40" s="31"/>
      <c r="BX40" s="20"/>
      <c r="BY40" s="20"/>
      <c r="BZ40" s="20"/>
      <c r="CA40" s="20"/>
      <c r="CB40" s="20"/>
      <c r="CC40" s="20"/>
      <c r="CD40" s="272"/>
      <c r="CE40" s="32"/>
      <c r="CF40" s="31"/>
      <c r="CG40" s="31"/>
      <c r="CH40" s="31"/>
      <c r="CI40" s="31"/>
      <c r="CJ40" s="31"/>
      <c r="CK40" s="31"/>
      <c r="CM40" s="250">
        <v>4</v>
      </c>
      <c r="CN40" s="133" t="s">
        <v>172</v>
      </c>
      <c r="CO40" s="134">
        <v>248</v>
      </c>
      <c r="CP40" s="134">
        <v>42</v>
      </c>
      <c r="CQ40" s="134">
        <v>290</v>
      </c>
      <c r="CR40" s="134">
        <v>250</v>
      </c>
      <c r="CS40" s="134">
        <v>30</v>
      </c>
      <c r="CT40" s="134">
        <v>280</v>
      </c>
      <c r="CU40" s="134">
        <v>267</v>
      </c>
      <c r="CV40" s="134">
        <v>42</v>
      </c>
      <c r="CW40" s="134">
        <v>309</v>
      </c>
      <c r="CX40" s="134">
        <v>251</v>
      </c>
      <c r="CY40" s="134">
        <v>42</v>
      </c>
      <c r="CZ40" s="134">
        <v>293</v>
      </c>
      <c r="DA40" s="134">
        <v>1016</v>
      </c>
      <c r="DB40" s="134">
        <v>156</v>
      </c>
      <c r="DC40" s="243">
        <v>1172</v>
      </c>
      <c r="DD40" s="135">
        <v>24.416666666666668</v>
      </c>
      <c r="DE40" s="135">
        <v>21.166666666666668</v>
      </c>
      <c r="DF40" s="134">
        <v>12</v>
      </c>
      <c r="DG40" s="134">
        <v>12</v>
      </c>
      <c r="DH40" s="134">
        <v>12</v>
      </c>
      <c r="DI40" s="134">
        <v>12</v>
      </c>
      <c r="DJ40" s="136">
        <v>48</v>
      </c>
    </row>
    <row r="41" spans="1:114" ht="18.95" customHeight="1" thickTop="1" thickBot="1" x14ac:dyDescent="0.25">
      <c r="A41" s="119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1"/>
      <c r="P41" s="120"/>
      <c r="Q41" s="120"/>
      <c r="R41" s="120"/>
      <c r="S41" s="120"/>
      <c r="T41" s="120"/>
      <c r="U41" s="120"/>
      <c r="V41" s="121"/>
      <c r="W41" s="120"/>
      <c r="X41" s="120"/>
      <c r="Y41" s="120"/>
      <c r="Z41" s="120"/>
      <c r="AA41" s="120"/>
      <c r="AB41" s="120"/>
      <c r="AC41" s="121"/>
      <c r="AD41" s="120"/>
      <c r="AE41" s="120"/>
      <c r="AF41" s="19"/>
      <c r="AG41" s="20">
        <f t="shared" si="98"/>
        <v>0</v>
      </c>
      <c r="AH41" s="20">
        <f t="shared" si="99"/>
        <v>0</v>
      </c>
      <c r="AI41" s="20">
        <f t="shared" si="100"/>
        <v>0</v>
      </c>
      <c r="AJ41" s="31" t="str">
        <f t="shared" si="101"/>
        <v>NAJAC</v>
      </c>
      <c r="AK41" s="20">
        <f t="shared" si="102"/>
        <v>0</v>
      </c>
      <c r="AL41" s="20">
        <f t="shared" si="103"/>
        <v>0</v>
      </c>
      <c r="AM41" s="20">
        <f t="shared" si="104"/>
        <v>0</v>
      </c>
      <c r="AN41" s="20">
        <f t="shared" si="105"/>
        <v>0</v>
      </c>
      <c r="AO41" s="20">
        <f t="shared" si="106"/>
        <v>0</v>
      </c>
      <c r="AP41" s="20">
        <f t="shared" si="112"/>
        <v>0</v>
      </c>
      <c r="AQ41" s="32" t="e">
        <f t="shared" si="113"/>
        <v>#DIV/0!</v>
      </c>
      <c r="AR41" s="32" t="e">
        <f t="shared" si="107"/>
        <v>#DIV/0!</v>
      </c>
      <c r="AS41" s="31"/>
      <c r="AT41" s="31">
        <f t="shared" si="108"/>
        <v>0</v>
      </c>
      <c r="AU41" s="31">
        <f t="shared" si="109"/>
        <v>0</v>
      </c>
      <c r="AV41" s="31">
        <f t="shared" si="110"/>
        <v>0</v>
      </c>
      <c r="AW41" s="31">
        <f t="shared" si="111"/>
        <v>0</v>
      </c>
      <c r="AX41" s="31">
        <f t="shared" si="114"/>
        <v>0</v>
      </c>
      <c r="AY41" s="33"/>
      <c r="AZ41" s="20" t="s">
        <v>102</v>
      </c>
      <c r="BA41" s="20" t="s">
        <v>114</v>
      </c>
      <c r="BB41" s="20" t="s">
        <v>115</v>
      </c>
      <c r="BC41" s="31" t="s">
        <v>170</v>
      </c>
      <c r="BD41" s="20">
        <v>15</v>
      </c>
      <c r="BE41" s="20">
        <v>91</v>
      </c>
      <c r="BF41" s="20">
        <v>0</v>
      </c>
      <c r="BG41" s="20">
        <v>83</v>
      </c>
      <c r="BH41" s="20">
        <v>89</v>
      </c>
      <c r="BI41" s="20">
        <v>263</v>
      </c>
      <c r="BJ41" s="32">
        <v>29.222222222222221</v>
      </c>
      <c r="BK41" s="32">
        <v>44.222222222222221</v>
      </c>
      <c r="BL41" s="31"/>
      <c r="BM41" s="31">
        <v>3</v>
      </c>
      <c r="BN41" s="31">
        <v>0</v>
      </c>
      <c r="BO41" s="31">
        <v>3</v>
      </c>
      <c r="BP41" s="31">
        <v>3</v>
      </c>
      <c r="BQ41" s="31">
        <v>9</v>
      </c>
      <c r="BR41" s="255"/>
      <c r="BS41" s="59">
        <v>33</v>
      </c>
      <c r="BT41" t="s">
        <v>37</v>
      </c>
      <c r="BU41" s="293"/>
      <c r="BV41" s="20"/>
      <c r="BW41" s="31"/>
      <c r="BX41" s="20"/>
      <c r="BY41" s="20"/>
      <c r="BZ41" s="20"/>
      <c r="CA41" s="20"/>
      <c r="CB41" s="20"/>
      <c r="CC41" s="20"/>
      <c r="CD41" s="272"/>
      <c r="CE41" s="32"/>
      <c r="CF41" s="31"/>
      <c r="CG41" s="31"/>
      <c r="CH41" s="31"/>
      <c r="CI41" s="31"/>
      <c r="CJ41" s="31"/>
      <c r="CK41" s="31"/>
      <c r="CM41" s="137">
        <v>5</v>
      </c>
      <c r="CN41" s="151" t="s">
        <v>176</v>
      </c>
      <c r="CO41" s="148">
        <v>188</v>
      </c>
      <c r="CP41" s="148">
        <v>105</v>
      </c>
      <c r="CQ41" s="148">
        <v>293</v>
      </c>
      <c r="CR41" s="148">
        <v>165</v>
      </c>
      <c r="CS41" s="148">
        <v>93</v>
      </c>
      <c r="CT41" s="148">
        <v>258</v>
      </c>
      <c r="CU41" s="148">
        <v>200</v>
      </c>
      <c r="CV41" s="148">
        <v>96</v>
      </c>
      <c r="CW41" s="148">
        <v>296</v>
      </c>
      <c r="CX41" s="148">
        <v>226</v>
      </c>
      <c r="CY41" s="148">
        <v>96</v>
      </c>
      <c r="CZ41" s="148">
        <v>322</v>
      </c>
      <c r="DA41" s="148">
        <v>779</v>
      </c>
      <c r="DB41" s="148">
        <v>390</v>
      </c>
      <c r="DC41" s="245">
        <v>1169</v>
      </c>
      <c r="DD41" s="152">
        <v>24.354166666666668</v>
      </c>
      <c r="DE41" s="152">
        <v>16.229166666666668</v>
      </c>
      <c r="DF41" s="148">
        <v>12</v>
      </c>
      <c r="DG41" s="148">
        <v>12</v>
      </c>
      <c r="DH41" s="148">
        <v>12</v>
      </c>
      <c r="DI41" s="148">
        <v>12</v>
      </c>
      <c r="DJ41" s="153">
        <v>48</v>
      </c>
    </row>
    <row r="42" spans="1:114" ht="18.95" customHeight="1" thickBot="1" x14ac:dyDescent="0.25">
      <c r="AF42" s="19"/>
      <c r="AG42" s="20">
        <f t="shared" si="98"/>
        <v>0</v>
      </c>
      <c r="AH42" s="20">
        <f t="shared" si="99"/>
        <v>0</v>
      </c>
      <c r="AI42" s="20">
        <f t="shared" si="100"/>
        <v>0</v>
      </c>
      <c r="AJ42" s="31" t="str">
        <f t="shared" si="101"/>
        <v>NAJAC</v>
      </c>
      <c r="AK42" s="20">
        <f t="shared" si="102"/>
        <v>0</v>
      </c>
      <c r="AL42" s="20">
        <f t="shared" si="103"/>
        <v>0</v>
      </c>
      <c r="AM42" s="20">
        <f t="shared" si="104"/>
        <v>0</v>
      </c>
      <c r="AN42" s="20">
        <f t="shared" si="105"/>
        <v>0</v>
      </c>
      <c r="AO42" s="20">
        <f t="shared" si="106"/>
        <v>0</v>
      </c>
      <c r="AP42" s="20">
        <f t="shared" si="112"/>
        <v>0</v>
      </c>
      <c r="AQ42" s="32" t="e">
        <f t="shared" si="113"/>
        <v>#DIV/0!</v>
      </c>
      <c r="AR42" s="32" t="e">
        <f t="shared" si="107"/>
        <v>#DIV/0!</v>
      </c>
      <c r="AS42" s="31"/>
      <c r="AT42" s="31">
        <f t="shared" si="108"/>
        <v>0</v>
      </c>
      <c r="AU42" s="31">
        <f t="shared" si="109"/>
        <v>0</v>
      </c>
      <c r="AV42" s="31">
        <f t="shared" si="110"/>
        <v>0</v>
      </c>
      <c r="AW42" s="31">
        <f t="shared" si="111"/>
        <v>0</v>
      </c>
      <c r="AX42" s="31">
        <f t="shared" si="114"/>
        <v>0</v>
      </c>
      <c r="AY42" s="33"/>
      <c r="AZ42" s="148" t="s">
        <v>102</v>
      </c>
      <c r="BA42" s="148" t="s">
        <v>194</v>
      </c>
      <c r="BB42" s="148" t="s">
        <v>132</v>
      </c>
      <c r="BC42" s="148" t="s">
        <v>238</v>
      </c>
      <c r="BD42" s="172">
        <v>16</v>
      </c>
      <c r="BE42" s="103">
        <v>76</v>
      </c>
      <c r="BF42" s="20">
        <v>72</v>
      </c>
      <c r="BG42" s="20">
        <v>0</v>
      </c>
      <c r="BH42" s="20">
        <v>91</v>
      </c>
      <c r="BI42" s="20">
        <v>239</v>
      </c>
      <c r="BJ42" s="32">
        <v>26.555555555555557</v>
      </c>
      <c r="BK42" s="32">
        <v>42.555555555555557</v>
      </c>
      <c r="BL42" s="148"/>
      <c r="BM42" s="31">
        <v>3</v>
      </c>
      <c r="BN42" s="31">
        <v>3</v>
      </c>
      <c r="BO42" s="31">
        <v>0</v>
      </c>
      <c r="BP42" s="31">
        <v>3</v>
      </c>
      <c r="BQ42" s="31">
        <v>9</v>
      </c>
      <c r="BR42" s="255"/>
      <c r="BS42" s="59">
        <v>34</v>
      </c>
      <c r="BT42" t="s">
        <v>37</v>
      </c>
      <c r="BU42" s="172"/>
      <c r="BV42" s="172"/>
      <c r="BW42" s="148"/>
      <c r="BX42" s="172"/>
      <c r="BY42" s="103"/>
      <c r="BZ42" s="20"/>
      <c r="CA42" s="20"/>
      <c r="CB42" s="20"/>
      <c r="CC42" s="20"/>
      <c r="CD42" s="272"/>
      <c r="CE42" s="32"/>
      <c r="CF42" s="148"/>
      <c r="CG42" s="31"/>
      <c r="CH42" s="31"/>
      <c r="CI42" s="31"/>
      <c r="CJ42" s="31"/>
      <c r="CK42" s="31"/>
      <c r="CM42" s="137">
        <v>6</v>
      </c>
      <c r="CN42" s="133" t="s">
        <v>168</v>
      </c>
      <c r="CO42" s="134">
        <v>241</v>
      </c>
      <c r="CP42" s="134">
        <v>36</v>
      </c>
      <c r="CQ42" s="134">
        <v>277</v>
      </c>
      <c r="CR42" s="134">
        <v>226</v>
      </c>
      <c r="CS42" s="134">
        <v>48</v>
      </c>
      <c r="CT42" s="134">
        <v>274</v>
      </c>
      <c r="CU42" s="134">
        <v>281</v>
      </c>
      <c r="CV42" s="134">
        <v>36</v>
      </c>
      <c r="CW42" s="134">
        <v>317</v>
      </c>
      <c r="CX42" s="134">
        <v>241</v>
      </c>
      <c r="CY42" s="134">
        <v>48</v>
      </c>
      <c r="CZ42" s="134">
        <v>289</v>
      </c>
      <c r="DA42" s="134">
        <v>989</v>
      </c>
      <c r="DB42" s="134">
        <v>168</v>
      </c>
      <c r="DC42" s="244">
        <v>1157</v>
      </c>
      <c r="DD42" s="135">
        <v>24.104166666666668</v>
      </c>
      <c r="DE42" s="135">
        <v>20.604166666666668</v>
      </c>
      <c r="DF42" s="134">
        <v>12</v>
      </c>
      <c r="DG42" s="134">
        <v>12</v>
      </c>
      <c r="DH42" s="134">
        <v>12</v>
      </c>
      <c r="DI42" s="134">
        <v>12</v>
      </c>
      <c r="DJ42" s="136">
        <v>48</v>
      </c>
    </row>
    <row r="43" spans="1:114" ht="18.95" customHeight="1" thickBot="1" x14ac:dyDescent="0.25">
      <c r="AG43" s="20">
        <f t="shared" si="98"/>
        <v>0</v>
      </c>
      <c r="AH43" s="20">
        <f t="shared" si="99"/>
        <v>0</v>
      </c>
      <c r="AI43" s="20">
        <f t="shared" si="100"/>
        <v>0</v>
      </c>
      <c r="AJ43" s="31" t="str">
        <f t="shared" si="101"/>
        <v>NAJAC</v>
      </c>
      <c r="AK43" s="20">
        <f t="shared" si="102"/>
        <v>0</v>
      </c>
      <c r="AL43" s="20">
        <f t="shared" si="103"/>
        <v>0</v>
      </c>
      <c r="AM43" s="20">
        <f t="shared" si="104"/>
        <v>0</v>
      </c>
      <c r="AN43" s="20">
        <f t="shared" si="105"/>
        <v>0</v>
      </c>
      <c r="AO43" s="20">
        <f t="shared" si="106"/>
        <v>0</v>
      </c>
      <c r="AP43" s="20">
        <f t="shared" si="112"/>
        <v>0</v>
      </c>
      <c r="AQ43" s="32" t="e">
        <f t="shared" si="113"/>
        <v>#DIV/0!</v>
      </c>
      <c r="AR43" s="32" t="e">
        <f t="shared" si="107"/>
        <v>#DIV/0!</v>
      </c>
      <c r="AS43" s="31"/>
      <c r="AT43" s="31">
        <f t="shared" si="108"/>
        <v>0</v>
      </c>
      <c r="AU43" s="31">
        <f t="shared" si="109"/>
        <v>0</v>
      </c>
      <c r="AV43" s="31">
        <f t="shared" si="110"/>
        <v>0</v>
      </c>
      <c r="AW43" s="31">
        <f t="shared" si="111"/>
        <v>0</v>
      </c>
      <c r="AX43" s="31">
        <f t="shared" si="114"/>
        <v>0</v>
      </c>
      <c r="AY43" s="33"/>
      <c r="AZ43" s="20" t="s">
        <v>102</v>
      </c>
      <c r="BA43" s="31" t="s">
        <v>130</v>
      </c>
      <c r="BB43" s="31" t="s">
        <v>124</v>
      </c>
      <c r="BC43" s="31" t="s">
        <v>78</v>
      </c>
      <c r="BD43" s="20">
        <v>19</v>
      </c>
      <c r="BE43" s="20">
        <v>0</v>
      </c>
      <c r="BF43" s="20">
        <v>95</v>
      </c>
      <c r="BG43" s="20">
        <v>64</v>
      </c>
      <c r="BH43" s="20">
        <v>72</v>
      </c>
      <c r="BI43" s="20">
        <v>231</v>
      </c>
      <c r="BJ43" s="32">
        <v>25.666666666666668</v>
      </c>
      <c r="BK43" s="32">
        <v>44.666666666666671</v>
      </c>
      <c r="BL43" s="31"/>
      <c r="BM43" s="31">
        <v>0</v>
      </c>
      <c r="BN43" s="31">
        <v>3</v>
      </c>
      <c r="BO43" s="31">
        <v>3</v>
      </c>
      <c r="BP43" s="31">
        <v>3</v>
      </c>
      <c r="BQ43" s="31">
        <v>9</v>
      </c>
      <c r="BR43" s="255"/>
      <c r="BS43" s="59">
        <v>35</v>
      </c>
      <c r="BT43" t="s">
        <v>37</v>
      </c>
      <c r="BU43" s="172"/>
      <c r="BV43" s="172"/>
      <c r="BW43" s="148"/>
      <c r="BX43" s="172"/>
      <c r="BY43" s="103"/>
      <c r="BZ43" s="20"/>
      <c r="CA43" s="20"/>
      <c r="CB43" s="20"/>
      <c r="CC43" s="20"/>
      <c r="CD43" s="272"/>
      <c r="CE43" s="32"/>
      <c r="CF43" s="148"/>
      <c r="CG43" s="31"/>
      <c r="CH43" s="31"/>
      <c r="CI43" s="31"/>
      <c r="CJ43" s="31"/>
      <c r="CK43" s="31"/>
      <c r="CM43" s="250">
        <v>7</v>
      </c>
      <c r="CN43" s="219" t="s">
        <v>167</v>
      </c>
      <c r="CO43" s="251">
        <v>198</v>
      </c>
      <c r="CP43" s="251">
        <v>102</v>
      </c>
      <c r="CQ43" s="251">
        <v>300</v>
      </c>
      <c r="CR43" s="251">
        <v>213</v>
      </c>
      <c r="CS43" s="251">
        <v>72</v>
      </c>
      <c r="CT43" s="251">
        <v>285</v>
      </c>
      <c r="CU43" s="251">
        <v>221</v>
      </c>
      <c r="CV43" s="251">
        <v>72</v>
      </c>
      <c r="CW43" s="251">
        <v>293</v>
      </c>
      <c r="CX43" s="251">
        <v>173</v>
      </c>
      <c r="CY43" s="251">
        <v>102</v>
      </c>
      <c r="CZ43" s="251">
        <v>275</v>
      </c>
      <c r="DA43" s="251">
        <v>805</v>
      </c>
      <c r="DB43" s="251">
        <v>348</v>
      </c>
      <c r="DC43" s="281">
        <v>1153</v>
      </c>
      <c r="DD43" s="252">
        <v>24.020833333333332</v>
      </c>
      <c r="DE43" s="252">
        <v>16.770833333333332</v>
      </c>
      <c r="DF43" s="251">
        <v>12</v>
      </c>
      <c r="DG43" s="251">
        <v>12</v>
      </c>
      <c r="DH43" s="251">
        <v>12</v>
      </c>
      <c r="DI43" s="251">
        <v>12</v>
      </c>
      <c r="DJ43" s="253">
        <v>48</v>
      </c>
    </row>
    <row r="44" spans="1:114" ht="18.95" customHeight="1" thickTop="1" thickBot="1" x14ac:dyDescent="0.25">
      <c r="A44" s="11"/>
      <c r="B44" s="297" t="s">
        <v>170</v>
      </c>
      <c r="C44" s="297"/>
      <c r="D44" s="297"/>
      <c r="E44" s="298" t="s">
        <v>7</v>
      </c>
      <c r="F44" s="298"/>
      <c r="G44" s="298"/>
      <c r="H44" s="60">
        <f>$H$4</f>
        <v>3</v>
      </c>
      <c r="I44" s="13"/>
      <c r="J44" s="14"/>
      <c r="K44" s="298" t="s">
        <v>7</v>
      </c>
      <c r="L44" s="298"/>
      <c r="M44" s="298"/>
      <c r="N44" s="60">
        <f>$N$4</f>
        <v>3</v>
      </c>
      <c r="O44" s="14"/>
      <c r="P44" s="14"/>
      <c r="Q44" s="14"/>
      <c r="R44" s="298" t="s">
        <v>7</v>
      </c>
      <c r="S44" s="298"/>
      <c r="T44" s="298"/>
      <c r="U44" s="60">
        <f>$U$4</f>
        <v>3</v>
      </c>
      <c r="V44" s="14"/>
      <c r="W44" s="14"/>
      <c r="X44" s="14"/>
      <c r="Y44" s="298" t="s">
        <v>7</v>
      </c>
      <c r="Z44" s="298"/>
      <c r="AA44" s="298"/>
      <c r="AB44" s="60">
        <v>3</v>
      </c>
      <c r="AC44" s="14"/>
      <c r="AD44" s="14"/>
      <c r="AE44" s="14"/>
      <c r="AG44" s="20">
        <f t="shared" si="98"/>
        <v>0</v>
      </c>
      <c r="AH44" s="20">
        <f t="shared" si="99"/>
        <v>0</v>
      </c>
      <c r="AI44" s="20">
        <f t="shared" si="100"/>
        <v>0</v>
      </c>
      <c r="AJ44" s="31" t="str">
        <f t="shared" si="101"/>
        <v>NAJAC</v>
      </c>
      <c r="AK44" s="20">
        <f t="shared" si="102"/>
        <v>0</v>
      </c>
      <c r="AL44" s="20">
        <f t="shared" si="103"/>
        <v>0</v>
      </c>
      <c r="AM44" s="20">
        <f t="shared" si="104"/>
        <v>0</v>
      </c>
      <c r="AN44" s="20">
        <f t="shared" si="105"/>
        <v>0</v>
      </c>
      <c r="AO44" s="20">
        <f t="shared" si="106"/>
        <v>0</v>
      </c>
      <c r="AP44" s="20">
        <f t="shared" si="112"/>
        <v>0</v>
      </c>
      <c r="AQ44" s="32" t="e">
        <f t="shared" si="113"/>
        <v>#DIV/0!</v>
      </c>
      <c r="AR44" s="32" t="e">
        <f t="shared" si="107"/>
        <v>#DIV/0!</v>
      </c>
      <c r="AS44" s="31"/>
      <c r="AT44" s="31">
        <f t="shared" si="108"/>
        <v>0</v>
      </c>
      <c r="AU44" s="31">
        <f t="shared" si="109"/>
        <v>0</v>
      </c>
      <c r="AV44" s="31">
        <f t="shared" si="110"/>
        <v>0</v>
      </c>
      <c r="AW44" s="31">
        <f t="shared" si="111"/>
        <v>0</v>
      </c>
      <c r="AX44" s="31">
        <f t="shared" si="114"/>
        <v>0</v>
      </c>
      <c r="AY44" s="33"/>
      <c r="AZ44" s="20" t="s">
        <v>102</v>
      </c>
      <c r="BA44" s="20" t="s">
        <v>205</v>
      </c>
      <c r="BB44" s="20" t="s">
        <v>207</v>
      </c>
      <c r="BC44" s="31" t="s">
        <v>176</v>
      </c>
      <c r="BD44" s="20">
        <v>13</v>
      </c>
      <c r="BE44" s="103">
        <v>0</v>
      </c>
      <c r="BF44" s="20">
        <v>0</v>
      </c>
      <c r="BG44" s="20">
        <v>100</v>
      </c>
      <c r="BH44" s="20">
        <v>107</v>
      </c>
      <c r="BI44" s="20">
        <v>207</v>
      </c>
      <c r="BJ44" s="32">
        <v>34.5</v>
      </c>
      <c r="BK44" s="32">
        <v>34.5</v>
      </c>
      <c r="BL44" s="31"/>
      <c r="BM44" s="31">
        <v>0</v>
      </c>
      <c r="BN44" s="31">
        <v>0</v>
      </c>
      <c r="BO44" s="31">
        <v>3</v>
      </c>
      <c r="BP44" s="31">
        <v>3</v>
      </c>
      <c r="BQ44" s="31">
        <v>6</v>
      </c>
      <c r="BR44" s="255"/>
      <c r="BS44" s="59">
        <v>36</v>
      </c>
      <c r="BT44" t="s">
        <v>37</v>
      </c>
      <c r="BU44" s="172"/>
      <c r="BV44" s="172"/>
      <c r="BW44" s="148"/>
      <c r="BX44" s="172"/>
      <c r="BY44" s="103"/>
      <c r="BZ44" s="20"/>
      <c r="CA44" s="20"/>
      <c r="CB44" s="20"/>
      <c r="CC44" s="20"/>
      <c r="CD44" s="272"/>
      <c r="CE44" s="32"/>
      <c r="CF44" s="148"/>
      <c r="CG44" s="31"/>
      <c r="CH44" s="31"/>
      <c r="CI44" s="31"/>
      <c r="CJ44" s="31"/>
      <c r="CK44" s="31"/>
      <c r="CM44" s="137">
        <v>8</v>
      </c>
      <c r="CN44" s="133" t="s">
        <v>210</v>
      </c>
      <c r="CO44" s="134">
        <v>202</v>
      </c>
      <c r="CP44" s="134">
        <v>66</v>
      </c>
      <c r="CQ44" s="134">
        <v>268</v>
      </c>
      <c r="CR44" s="134">
        <v>238</v>
      </c>
      <c r="CS44" s="134">
        <v>66</v>
      </c>
      <c r="CT44" s="134">
        <v>304</v>
      </c>
      <c r="CU44" s="134">
        <v>241</v>
      </c>
      <c r="CV44" s="134">
        <v>54</v>
      </c>
      <c r="CW44" s="134">
        <v>295</v>
      </c>
      <c r="CX44" s="134">
        <v>231</v>
      </c>
      <c r="CY44" s="134">
        <v>48</v>
      </c>
      <c r="CZ44" s="134">
        <v>279</v>
      </c>
      <c r="DA44" s="134">
        <v>912</v>
      </c>
      <c r="DB44" s="134">
        <v>234</v>
      </c>
      <c r="DC44" s="138">
        <v>1146</v>
      </c>
      <c r="DD44" s="135">
        <v>23.875</v>
      </c>
      <c r="DE44" s="135">
        <v>19</v>
      </c>
      <c r="DF44" s="134">
        <v>12</v>
      </c>
      <c r="DG44" s="134">
        <v>12</v>
      </c>
      <c r="DH44" s="134">
        <v>12</v>
      </c>
      <c r="DI44" s="134">
        <v>12</v>
      </c>
      <c r="DJ44" s="136">
        <v>48</v>
      </c>
    </row>
    <row r="45" spans="1:114" ht="18.95" customHeight="1" thickTop="1" thickBot="1" x14ac:dyDescent="0.25">
      <c r="A45" s="16"/>
      <c r="B45" s="17" t="s">
        <v>22</v>
      </c>
      <c r="C45" s="17"/>
      <c r="D45" s="17"/>
      <c r="E45" s="18">
        <f>$H$4</f>
        <v>3</v>
      </c>
      <c r="F45" s="294" t="str">
        <f>$F$5</f>
        <v>VALENCE</v>
      </c>
      <c r="G45" s="294"/>
      <c r="H45" s="294"/>
      <c r="I45" s="294"/>
      <c r="J45" s="294"/>
      <c r="K45" s="18">
        <f>$N$4</f>
        <v>3</v>
      </c>
      <c r="L45" s="294" t="str">
        <f>$L$5</f>
        <v>TOULOUSE</v>
      </c>
      <c r="M45" s="294"/>
      <c r="N45" s="294"/>
      <c r="O45" s="294"/>
      <c r="P45" s="294"/>
      <c r="Q45" s="294"/>
      <c r="R45" s="18">
        <f>$U$4</f>
        <v>3</v>
      </c>
      <c r="S45" s="294" t="str">
        <f>$S$5</f>
        <v>LE SEQUESTRE</v>
      </c>
      <c r="T45" s="294"/>
      <c r="U45" s="294"/>
      <c r="V45" s="294"/>
      <c r="W45" s="294"/>
      <c r="X45" s="294"/>
      <c r="Y45" s="18">
        <f>$AB$4</f>
        <v>3</v>
      </c>
      <c r="Z45" s="295" t="str">
        <f>$Z$5</f>
        <v>MIRANDOL</v>
      </c>
      <c r="AA45" s="295"/>
      <c r="AB45" s="295"/>
      <c r="AC45" s="295"/>
      <c r="AD45" s="295"/>
      <c r="AE45" s="295"/>
      <c r="AG45" s="20">
        <f t="shared" si="98"/>
        <v>0</v>
      </c>
      <c r="AH45" s="20">
        <f t="shared" si="99"/>
        <v>0</v>
      </c>
      <c r="AI45" s="20">
        <f t="shared" si="100"/>
        <v>0</v>
      </c>
      <c r="AJ45" s="31" t="str">
        <f t="shared" si="101"/>
        <v>NAJAC</v>
      </c>
      <c r="AK45" s="20">
        <f t="shared" si="102"/>
        <v>0</v>
      </c>
      <c r="AL45" s="20">
        <f t="shared" si="103"/>
        <v>0</v>
      </c>
      <c r="AM45" s="20">
        <f t="shared" si="104"/>
        <v>0</v>
      </c>
      <c r="AN45" s="20">
        <f t="shared" si="105"/>
        <v>0</v>
      </c>
      <c r="AO45" s="20">
        <f t="shared" si="106"/>
        <v>0</v>
      </c>
      <c r="AP45" s="20">
        <f t="shared" si="112"/>
        <v>0</v>
      </c>
      <c r="AQ45" s="32" t="e">
        <f t="shared" si="113"/>
        <v>#DIV/0!</v>
      </c>
      <c r="AR45" s="32" t="e">
        <f t="shared" si="107"/>
        <v>#DIV/0!</v>
      </c>
      <c r="AS45" s="31"/>
      <c r="AT45" s="31">
        <f t="shared" si="108"/>
        <v>0</v>
      </c>
      <c r="AU45" s="31">
        <f t="shared" si="109"/>
        <v>0</v>
      </c>
      <c r="AV45" s="31">
        <f t="shared" si="110"/>
        <v>0</v>
      </c>
      <c r="AW45" s="31">
        <f t="shared" si="111"/>
        <v>0</v>
      </c>
      <c r="AX45" s="31">
        <f t="shared" si="114"/>
        <v>0</v>
      </c>
      <c r="AY45" s="33"/>
      <c r="AZ45" s="20" t="s">
        <v>102</v>
      </c>
      <c r="BA45" s="20" t="s">
        <v>122</v>
      </c>
      <c r="BB45" s="20" t="s">
        <v>73</v>
      </c>
      <c r="BC45" s="31" t="s">
        <v>166</v>
      </c>
      <c r="BD45" s="20">
        <v>16</v>
      </c>
      <c r="BE45" s="20">
        <v>94</v>
      </c>
      <c r="BF45" s="20">
        <v>110</v>
      </c>
      <c r="BG45" s="20">
        <v>0</v>
      </c>
      <c r="BH45" s="20">
        <v>0</v>
      </c>
      <c r="BI45" s="20">
        <v>204</v>
      </c>
      <c r="BJ45" s="32">
        <v>34</v>
      </c>
      <c r="BK45" s="32">
        <v>50</v>
      </c>
      <c r="BL45" s="31"/>
      <c r="BM45" s="31">
        <v>3</v>
      </c>
      <c r="BN45" s="31">
        <v>3</v>
      </c>
      <c r="BO45" s="31">
        <v>0</v>
      </c>
      <c r="BP45" s="31">
        <v>0</v>
      </c>
      <c r="BQ45" s="31">
        <v>6</v>
      </c>
      <c r="BR45" s="255"/>
      <c r="BS45" s="154">
        <v>37</v>
      </c>
      <c r="BT45" t="s">
        <v>37</v>
      </c>
      <c r="BU45" s="293"/>
      <c r="BV45" s="20"/>
      <c r="BW45" s="31"/>
      <c r="BX45" s="20"/>
      <c r="BY45" s="103"/>
      <c r="BZ45" s="20"/>
      <c r="CA45" s="20"/>
      <c r="CB45" s="20"/>
      <c r="CC45" s="20"/>
      <c r="CD45" s="272"/>
      <c r="CE45" s="32"/>
      <c r="CF45" s="31"/>
      <c r="CG45" s="31"/>
      <c r="CH45" s="31"/>
      <c r="CI45" s="31"/>
      <c r="CJ45" s="31"/>
      <c r="CK45" s="31"/>
      <c r="CM45" s="137">
        <v>9</v>
      </c>
      <c r="CN45" s="133" t="s">
        <v>175</v>
      </c>
      <c r="CO45" s="134">
        <v>169</v>
      </c>
      <c r="CP45" s="134">
        <v>102</v>
      </c>
      <c r="CQ45" s="134">
        <v>271</v>
      </c>
      <c r="CR45" s="134">
        <v>195</v>
      </c>
      <c r="CS45" s="134">
        <v>93</v>
      </c>
      <c r="CT45" s="134">
        <v>288</v>
      </c>
      <c r="CU45" s="134">
        <v>208</v>
      </c>
      <c r="CV45" s="134">
        <v>93</v>
      </c>
      <c r="CW45" s="134">
        <v>301</v>
      </c>
      <c r="CX45" s="134">
        <v>191</v>
      </c>
      <c r="CY45" s="134">
        <v>93</v>
      </c>
      <c r="CZ45" s="134">
        <v>284</v>
      </c>
      <c r="DA45" s="134">
        <v>763</v>
      </c>
      <c r="DB45" s="134">
        <v>381</v>
      </c>
      <c r="DC45" s="242">
        <v>1144</v>
      </c>
      <c r="DD45" s="135">
        <v>23.833333333333332</v>
      </c>
      <c r="DE45" s="135">
        <v>15.895833333333334</v>
      </c>
      <c r="DF45" s="134">
        <v>12</v>
      </c>
      <c r="DG45" s="134">
        <v>12</v>
      </c>
      <c r="DH45" s="134">
        <v>12</v>
      </c>
      <c r="DI45" s="134">
        <v>12</v>
      </c>
      <c r="DJ45" s="136">
        <v>48</v>
      </c>
    </row>
    <row r="46" spans="1:114" ht="18.95" customHeight="1" thickBot="1" x14ac:dyDescent="0.25">
      <c r="A46" s="28" t="s">
        <v>8</v>
      </c>
      <c r="B46" s="28" t="s">
        <v>9</v>
      </c>
      <c r="C46" s="28" t="s">
        <v>10</v>
      </c>
      <c r="D46" s="28" t="s">
        <v>31</v>
      </c>
      <c r="E46" s="29" t="s">
        <v>32</v>
      </c>
      <c r="F46" s="28">
        <v>1</v>
      </c>
      <c r="G46" s="28">
        <v>2</v>
      </c>
      <c r="H46" s="28">
        <v>3</v>
      </c>
      <c r="I46" s="28">
        <v>4</v>
      </c>
      <c r="J46" s="28" t="s">
        <v>21</v>
      </c>
      <c r="K46" s="29" t="s">
        <v>32</v>
      </c>
      <c r="L46" s="28">
        <v>1</v>
      </c>
      <c r="M46" s="28">
        <v>2</v>
      </c>
      <c r="N46" s="28">
        <v>3</v>
      </c>
      <c r="O46" s="28">
        <v>4</v>
      </c>
      <c r="P46" s="28" t="s">
        <v>21</v>
      </c>
      <c r="Q46" s="28" t="s">
        <v>33</v>
      </c>
      <c r="R46" s="29" t="s">
        <v>32</v>
      </c>
      <c r="S46" s="28">
        <v>1</v>
      </c>
      <c r="T46" s="28">
        <v>2</v>
      </c>
      <c r="U46" s="28">
        <v>3</v>
      </c>
      <c r="V46" s="28">
        <v>4</v>
      </c>
      <c r="W46" s="28" t="s">
        <v>21</v>
      </c>
      <c r="X46" s="28" t="s">
        <v>33</v>
      </c>
      <c r="Y46" s="29" t="s">
        <v>32</v>
      </c>
      <c r="Z46" s="28">
        <v>1</v>
      </c>
      <c r="AA46" s="28">
        <v>2</v>
      </c>
      <c r="AB46" s="28">
        <v>3</v>
      </c>
      <c r="AC46" s="28">
        <v>4</v>
      </c>
      <c r="AD46" s="28" t="s">
        <v>21</v>
      </c>
      <c r="AE46" s="28" t="s">
        <v>33</v>
      </c>
      <c r="AG46" s="20" t="str">
        <f t="shared" ref="AG46:AG53" si="115">A87</f>
        <v>E</v>
      </c>
      <c r="AH46" s="20" t="str">
        <f t="shared" ref="AH46:AH53" si="116">B87</f>
        <v>REBOUYS</v>
      </c>
      <c r="AI46" s="20" t="str">
        <f t="shared" ref="AI46:AI53" si="117">C87</f>
        <v>ALAIN</v>
      </c>
      <c r="AJ46" s="31" t="str">
        <f t="shared" ref="AJ46:AJ56" si="118">$B$84</f>
        <v>LA PRIMAUBE</v>
      </c>
      <c r="AK46" s="20">
        <f t="shared" ref="AK46:AK53" si="119">D87</f>
        <v>3</v>
      </c>
      <c r="AL46" s="20">
        <f t="shared" ref="AL46:AL53" si="120">J87</f>
        <v>0</v>
      </c>
      <c r="AM46" s="20">
        <f t="shared" ref="AM46:AM53" si="121">P87</f>
        <v>0</v>
      </c>
      <c r="AN46" s="20">
        <f t="shared" ref="AN46:AN53" si="122">W87</f>
        <v>0</v>
      </c>
      <c r="AO46" s="20">
        <f t="shared" ref="AO46:AO53" si="123">AD87</f>
        <v>0</v>
      </c>
      <c r="AP46" s="20">
        <f t="shared" si="112"/>
        <v>0</v>
      </c>
      <c r="AQ46" s="32" t="e">
        <f t="shared" si="113"/>
        <v>#DIV/0!</v>
      </c>
      <c r="AR46" s="32" t="e">
        <f t="shared" ref="AR46:AR53" si="124">AQ46+D87</f>
        <v>#DIV/0!</v>
      </c>
      <c r="AS46" s="31"/>
      <c r="AT46" s="31">
        <f t="shared" ref="AT46:AT56" si="125">IF(AL46&gt;0,$H$84,0)</f>
        <v>0</v>
      </c>
      <c r="AU46" s="31">
        <f t="shared" ref="AU46:AU56" si="126">IF(AM46&gt;0,$N$84,0)</f>
        <v>0</v>
      </c>
      <c r="AV46" s="31">
        <f t="shared" ref="AV46:AV56" si="127">IF(AN46&gt;0,$U$84,0)</f>
        <v>0</v>
      </c>
      <c r="AW46" s="31">
        <f t="shared" ref="AW46:AW56" si="128">IF(AO46&gt;0,$AB$84,0)</f>
        <v>0</v>
      </c>
      <c r="AX46" s="31">
        <f t="shared" si="114"/>
        <v>0</v>
      </c>
      <c r="AY46" s="33"/>
      <c r="AZ46" s="284" t="s">
        <v>102</v>
      </c>
      <c r="BA46" s="284" t="s">
        <v>191</v>
      </c>
      <c r="BB46" s="284" t="s">
        <v>66</v>
      </c>
      <c r="BC46" s="284" t="s">
        <v>167</v>
      </c>
      <c r="BD46" s="172">
        <v>19</v>
      </c>
      <c r="BE46" s="103">
        <v>75</v>
      </c>
      <c r="BF46" s="20">
        <v>0</v>
      </c>
      <c r="BG46" s="20">
        <v>0</v>
      </c>
      <c r="BH46" s="20">
        <v>81</v>
      </c>
      <c r="BI46" s="20">
        <v>156</v>
      </c>
      <c r="BJ46" s="32">
        <v>26</v>
      </c>
      <c r="BK46" s="32">
        <v>45</v>
      </c>
      <c r="BL46" s="148"/>
      <c r="BM46" s="31">
        <v>3</v>
      </c>
      <c r="BN46" s="31">
        <v>0</v>
      </c>
      <c r="BO46" s="31">
        <v>0</v>
      </c>
      <c r="BP46" s="31">
        <v>3</v>
      </c>
      <c r="BQ46" s="31">
        <v>6</v>
      </c>
      <c r="BR46" s="255"/>
      <c r="BS46" s="154">
        <v>38</v>
      </c>
      <c r="BT46" s="117" t="s">
        <v>37</v>
      </c>
      <c r="BU46" s="293"/>
      <c r="BV46" s="20"/>
      <c r="BW46" s="31"/>
      <c r="BX46" s="31"/>
      <c r="BY46" s="20"/>
      <c r="BZ46" s="20"/>
      <c r="CA46" s="20"/>
      <c r="CB46" s="20"/>
      <c r="CC46" s="20"/>
      <c r="CD46" s="268"/>
      <c r="CE46" s="22"/>
      <c r="CF46" s="31"/>
      <c r="CG46" s="31"/>
      <c r="CH46" s="31"/>
      <c r="CI46" s="31"/>
      <c r="CJ46" s="31"/>
      <c r="CK46" s="31"/>
      <c r="CM46" s="250">
        <v>10</v>
      </c>
      <c r="CN46" s="133" t="s">
        <v>105</v>
      </c>
      <c r="CO46" s="134">
        <v>206</v>
      </c>
      <c r="CP46" s="134">
        <v>69</v>
      </c>
      <c r="CQ46" s="134">
        <v>275</v>
      </c>
      <c r="CR46" s="134">
        <v>208</v>
      </c>
      <c r="CS46" s="134">
        <v>69</v>
      </c>
      <c r="CT46" s="134">
        <v>277</v>
      </c>
      <c r="CU46" s="134">
        <v>223</v>
      </c>
      <c r="CV46" s="134">
        <v>69</v>
      </c>
      <c r="CW46" s="134">
        <v>292</v>
      </c>
      <c r="CX46" s="134">
        <v>230</v>
      </c>
      <c r="CY46" s="134">
        <v>69</v>
      </c>
      <c r="CZ46" s="134">
        <v>299</v>
      </c>
      <c r="DA46" s="134">
        <v>867</v>
      </c>
      <c r="DB46" s="134">
        <v>276</v>
      </c>
      <c r="DC46" s="242">
        <v>1143</v>
      </c>
      <c r="DD46" s="135">
        <v>23.8125</v>
      </c>
      <c r="DE46" s="135">
        <v>18.0625</v>
      </c>
      <c r="DF46" s="134">
        <v>12</v>
      </c>
      <c r="DG46" s="134">
        <v>12</v>
      </c>
      <c r="DH46" s="134">
        <v>12</v>
      </c>
      <c r="DI46" s="134">
        <v>12</v>
      </c>
      <c r="DJ46" s="136">
        <v>48</v>
      </c>
    </row>
    <row r="47" spans="1:114" ht="18.95" customHeight="1" thickTop="1" thickBot="1" x14ac:dyDescent="0.25">
      <c r="A47" s="35" t="s">
        <v>37</v>
      </c>
      <c r="B47" s="36" t="s">
        <v>202</v>
      </c>
      <c r="C47" s="36" t="s">
        <v>77</v>
      </c>
      <c r="D47" s="37">
        <v>4</v>
      </c>
      <c r="E47" s="127">
        <f t="shared" ref="E47:E56" si="129">IF(F47&gt;0,D47*$E$45,0)</f>
        <v>12</v>
      </c>
      <c r="F47" s="38">
        <v>46</v>
      </c>
      <c r="G47" s="38">
        <v>48</v>
      </c>
      <c r="H47" s="38">
        <v>44</v>
      </c>
      <c r="I47" s="38"/>
      <c r="J47" s="155">
        <f t="shared" ref="J47:J56" si="130">F47+G47+H47+I47</f>
        <v>138</v>
      </c>
      <c r="K47" s="40">
        <f t="shared" ref="K47:K56" si="131">IF(L47&gt;0,D47*$K$45,0)</f>
        <v>12</v>
      </c>
      <c r="L47" s="38">
        <v>34</v>
      </c>
      <c r="M47" s="38">
        <v>45</v>
      </c>
      <c r="N47" s="38">
        <v>43</v>
      </c>
      <c r="O47" s="38"/>
      <c r="P47" s="41">
        <f t="shared" ref="P47:P56" si="132">L47+M47+N47+O47</f>
        <v>122</v>
      </c>
      <c r="Q47" s="41">
        <f t="shared" ref="Q47:Q56" si="133">J47+P47</f>
        <v>260</v>
      </c>
      <c r="R47" s="40">
        <f>IF(S47&gt;0,D47*$R$45,0)</f>
        <v>12</v>
      </c>
      <c r="S47" s="38">
        <v>37</v>
      </c>
      <c r="T47" s="38">
        <v>51</v>
      </c>
      <c r="U47" s="38">
        <v>46</v>
      </c>
      <c r="V47" s="38"/>
      <c r="W47" s="41">
        <f t="shared" ref="W47:W56" si="134">S47+T47+U47+V47</f>
        <v>134</v>
      </c>
      <c r="X47" s="41">
        <f t="shared" ref="X47:X56" si="135">J47+P47+W47</f>
        <v>394</v>
      </c>
      <c r="Y47" s="40">
        <f t="shared" ref="Y47:Y56" si="136">IF(Z47&gt;0,D47*$Y$45,0)</f>
        <v>0</v>
      </c>
      <c r="Z47" s="38"/>
      <c r="AA47" s="38"/>
      <c r="AB47" s="38"/>
      <c r="AC47" s="38"/>
      <c r="AD47" s="41">
        <f t="shared" ref="AD47:AD56" si="137">Z47+AA47+AB47+AC47</f>
        <v>0</v>
      </c>
      <c r="AE47" s="41">
        <f>J47+P47+W47+AD47</f>
        <v>394</v>
      </c>
      <c r="AG47" s="20" t="str">
        <f t="shared" si="115"/>
        <v>S</v>
      </c>
      <c r="AH47" s="20" t="str">
        <f t="shared" si="116"/>
        <v>AUGUY</v>
      </c>
      <c r="AI47" s="20" t="str">
        <f t="shared" si="117"/>
        <v>MATTHIEU</v>
      </c>
      <c r="AJ47" s="31" t="str">
        <f t="shared" si="118"/>
        <v>LA PRIMAUBE</v>
      </c>
      <c r="AK47" s="20">
        <f t="shared" si="119"/>
        <v>8</v>
      </c>
      <c r="AL47" s="103">
        <f t="shared" si="120"/>
        <v>0</v>
      </c>
      <c r="AM47" s="20">
        <f t="shared" si="121"/>
        <v>0</v>
      </c>
      <c r="AN47" s="20">
        <f t="shared" si="122"/>
        <v>0</v>
      </c>
      <c r="AO47" s="20">
        <f t="shared" si="123"/>
        <v>0</v>
      </c>
      <c r="AP47" s="20">
        <f t="shared" si="112"/>
        <v>0</v>
      </c>
      <c r="AQ47" s="32" t="e">
        <f t="shared" si="113"/>
        <v>#DIV/0!</v>
      </c>
      <c r="AR47" s="32" t="e">
        <f t="shared" si="124"/>
        <v>#DIV/0!</v>
      </c>
      <c r="AS47" s="31"/>
      <c r="AT47" s="31">
        <f t="shared" si="125"/>
        <v>0</v>
      </c>
      <c r="AU47" s="31">
        <f t="shared" si="126"/>
        <v>0</v>
      </c>
      <c r="AV47" s="31">
        <f t="shared" si="127"/>
        <v>0</v>
      </c>
      <c r="AW47" s="31">
        <f t="shared" si="128"/>
        <v>0</v>
      </c>
      <c r="AX47" s="31">
        <f t="shared" si="114"/>
        <v>0</v>
      </c>
      <c r="AY47" s="33"/>
      <c r="AZ47" s="284" t="s">
        <v>102</v>
      </c>
      <c r="BA47" s="284" t="s">
        <v>204</v>
      </c>
      <c r="BB47" s="284" t="s">
        <v>124</v>
      </c>
      <c r="BC47" s="284" t="s">
        <v>176</v>
      </c>
      <c r="BD47" s="172">
        <v>16</v>
      </c>
      <c r="BE47" s="103">
        <v>87</v>
      </c>
      <c r="BF47" s="20">
        <v>64</v>
      </c>
      <c r="BG47" s="20">
        <v>0</v>
      </c>
      <c r="BH47" s="20">
        <v>0</v>
      </c>
      <c r="BI47" s="20">
        <v>151</v>
      </c>
      <c r="BJ47" s="32">
        <v>25.166666666666668</v>
      </c>
      <c r="BK47" s="32">
        <v>29.166666666666668</v>
      </c>
      <c r="BL47" s="148"/>
      <c r="BM47" s="31">
        <v>3</v>
      </c>
      <c r="BN47" s="31">
        <v>3</v>
      </c>
      <c r="BO47" s="31">
        <v>0</v>
      </c>
      <c r="BP47" s="31">
        <v>0</v>
      </c>
      <c r="BQ47" s="31">
        <v>6</v>
      </c>
      <c r="BR47" s="255"/>
      <c r="BS47" s="154">
        <v>39</v>
      </c>
      <c r="BT47" t="s">
        <v>37</v>
      </c>
      <c r="BU47" s="158"/>
      <c r="BV47" s="158"/>
      <c r="BW47" s="134"/>
      <c r="BX47" s="134"/>
      <c r="BY47" s="158"/>
      <c r="BZ47" s="158"/>
      <c r="CA47" s="158"/>
      <c r="CB47" s="158"/>
      <c r="CC47" s="134"/>
      <c r="CD47" s="273"/>
      <c r="CE47" s="134"/>
      <c r="CF47" s="134"/>
      <c r="CG47" s="134"/>
      <c r="CH47" s="134"/>
      <c r="CI47" s="134"/>
      <c r="CJ47" s="134"/>
      <c r="CK47" s="134"/>
      <c r="CM47" s="137">
        <v>11</v>
      </c>
      <c r="CN47" s="133" t="s">
        <v>213</v>
      </c>
      <c r="CO47" s="134">
        <v>223</v>
      </c>
      <c r="CP47" s="134">
        <v>36</v>
      </c>
      <c r="CQ47" s="134">
        <v>259</v>
      </c>
      <c r="CR47" s="134">
        <v>277</v>
      </c>
      <c r="CS47" s="134">
        <v>36</v>
      </c>
      <c r="CT47" s="134">
        <v>313</v>
      </c>
      <c r="CU47" s="134">
        <v>275</v>
      </c>
      <c r="CV47" s="134">
        <v>36</v>
      </c>
      <c r="CW47" s="134">
        <v>311</v>
      </c>
      <c r="CX47" s="134">
        <v>219</v>
      </c>
      <c r="CY47" s="134">
        <v>36</v>
      </c>
      <c r="CZ47" s="134">
        <v>255</v>
      </c>
      <c r="DA47" s="134">
        <v>994</v>
      </c>
      <c r="DB47" s="134">
        <v>144</v>
      </c>
      <c r="DC47" s="242">
        <v>1138</v>
      </c>
      <c r="DD47" s="135">
        <v>23.708333333333332</v>
      </c>
      <c r="DE47" s="135">
        <v>20.708333333333332</v>
      </c>
      <c r="DF47" s="134">
        <v>12</v>
      </c>
      <c r="DG47" s="134">
        <v>12</v>
      </c>
      <c r="DH47" s="134">
        <v>12</v>
      </c>
      <c r="DI47" s="134">
        <v>12</v>
      </c>
      <c r="DJ47" s="136">
        <v>48</v>
      </c>
    </row>
    <row r="48" spans="1:114" ht="18.95" customHeight="1" thickBot="1" x14ac:dyDescent="0.25">
      <c r="A48" s="262" t="s">
        <v>102</v>
      </c>
      <c r="B48" s="53" t="s">
        <v>114</v>
      </c>
      <c r="C48" s="53" t="s">
        <v>115</v>
      </c>
      <c r="D48" s="54">
        <v>15</v>
      </c>
      <c r="E48" s="55">
        <f t="shared" si="129"/>
        <v>45</v>
      </c>
      <c r="F48" s="56">
        <v>34</v>
      </c>
      <c r="G48" s="56">
        <v>37</v>
      </c>
      <c r="H48" s="56">
        <v>20</v>
      </c>
      <c r="I48" s="56"/>
      <c r="J48" s="58">
        <f t="shared" si="130"/>
        <v>91</v>
      </c>
      <c r="K48" s="29">
        <f t="shared" si="131"/>
        <v>0</v>
      </c>
      <c r="L48" s="56"/>
      <c r="M48" s="56"/>
      <c r="N48" s="56"/>
      <c r="O48" s="56"/>
      <c r="P48" s="58">
        <f t="shared" si="132"/>
        <v>0</v>
      </c>
      <c r="Q48" s="58">
        <f t="shared" si="133"/>
        <v>91</v>
      </c>
      <c r="R48" s="29">
        <f t="shared" ref="R48:R56" si="138">IF(S48&gt;0,D48*$R$45,0)</f>
        <v>45</v>
      </c>
      <c r="S48" s="56">
        <v>34</v>
      </c>
      <c r="T48" s="56">
        <v>22</v>
      </c>
      <c r="U48" s="56">
        <v>27</v>
      </c>
      <c r="V48" s="56"/>
      <c r="W48" s="58">
        <f t="shared" si="134"/>
        <v>83</v>
      </c>
      <c r="X48" s="58">
        <f t="shared" si="135"/>
        <v>174</v>
      </c>
      <c r="Y48" s="29">
        <f t="shared" si="136"/>
        <v>45</v>
      </c>
      <c r="Z48" s="56">
        <v>29</v>
      </c>
      <c r="AA48" s="56">
        <v>33</v>
      </c>
      <c r="AB48" s="56">
        <v>27</v>
      </c>
      <c r="AC48" s="56"/>
      <c r="AD48" s="58">
        <f t="shared" si="137"/>
        <v>89</v>
      </c>
      <c r="AE48" s="58">
        <f>J48+P48+W48+AD48</f>
        <v>263</v>
      </c>
      <c r="AG48" s="20" t="str">
        <f t="shared" si="115"/>
        <v>S</v>
      </c>
      <c r="AH48" s="20" t="str">
        <f t="shared" si="116"/>
        <v>AUGUY</v>
      </c>
      <c r="AI48" s="20" t="str">
        <f t="shared" si="117"/>
        <v>J.-PIERRE</v>
      </c>
      <c r="AJ48" s="31" t="str">
        <f t="shared" si="118"/>
        <v>LA PRIMAUBE</v>
      </c>
      <c r="AK48" s="20">
        <f t="shared" si="119"/>
        <v>10</v>
      </c>
      <c r="AL48" s="20">
        <f t="shared" si="120"/>
        <v>108</v>
      </c>
      <c r="AM48" s="20">
        <f t="shared" si="121"/>
        <v>0</v>
      </c>
      <c r="AN48" s="20">
        <f t="shared" si="122"/>
        <v>0</v>
      </c>
      <c r="AO48" s="20">
        <f t="shared" si="123"/>
        <v>0</v>
      </c>
      <c r="AP48" s="20">
        <f t="shared" si="112"/>
        <v>108</v>
      </c>
      <c r="AQ48" s="32">
        <f t="shared" si="113"/>
        <v>36</v>
      </c>
      <c r="AR48" s="32">
        <f t="shared" si="124"/>
        <v>46</v>
      </c>
      <c r="AS48" s="31"/>
      <c r="AT48" s="31">
        <f t="shared" si="125"/>
        <v>3</v>
      </c>
      <c r="AU48" s="31">
        <f t="shared" si="126"/>
        <v>0</v>
      </c>
      <c r="AV48" s="31">
        <f t="shared" si="127"/>
        <v>0</v>
      </c>
      <c r="AW48" s="31">
        <f t="shared" si="128"/>
        <v>0</v>
      </c>
      <c r="AX48" s="31">
        <f t="shared" si="114"/>
        <v>3</v>
      </c>
      <c r="AY48" s="33"/>
      <c r="AZ48" s="20" t="s">
        <v>102</v>
      </c>
      <c r="BA48" s="20" t="s">
        <v>197</v>
      </c>
      <c r="BB48" s="20" t="s">
        <v>97</v>
      </c>
      <c r="BC48" s="31" t="s">
        <v>169</v>
      </c>
      <c r="BD48" s="20">
        <v>19</v>
      </c>
      <c r="BE48" s="103">
        <v>70</v>
      </c>
      <c r="BF48" s="20">
        <v>0</v>
      </c>
      <c r="BG48" s="20">
        <v>79</v>
      </c>
      <c r="BH48" s="20">
        <v>0</v>
      </c>
      <c r="BI48" s="20">
        <v>149</v>
      </c>
      <c r="BJ48" s="32">
        <v>24.833333333333332</v>
      </c>
      <c r="BK48" s="32">
        <v>43.833333333333329</v>
      </c>
      <c r="BL48" s="31"/>
      <c r="BM48" s="31">
        <v>3</v>
      </c>
      <c r="BN48" s="31">
        <v>0</v>
      </c>
      <c r="BO48" s="31">
        <v>3</v>
      </c>
      <c r="BP48" s="31">
        <v>0</v>
      </c>
      <c r="BQ48" s="31">
        <v>6</v>
      </c>
      <c r="BR48" s="255"/>
      <c r="BS48" s="154">
        <v>40</v>
      </c>
      <c r="BT48" t="s">
        <v>37</v>
      </c>
      <c r="BU48" s="158"/>
      <c r="BV48" s="158"/>
      <c r="BW48" s="134"/>
      <c r="BX48" s="134"/>
      <c r="BY48" s="158"/>
      <c r="BZ48" s="158"/>
      <c r="CA48" s="158"/>
      <c r="CB48" s="158"/>
      <c r="CC48" s="134"/>
      <c r="CD48" s="273"/>
      <c r="CE48" s="134"/>
      <c r="CF48" s="134"/>
      <c r="CG48" s="134"/>
      <c r="CH48" s="134"/>
      <c r="CI48" s="134"/>
      <c r="CJ48" s="134"/>
      <c r="CK48" s="134"/>
      <c r="CM48" s="137">
        <v>12</v>
      </c>
      <c r="CN48" s="133" t="s">
        <v>178</v>
      </c>
      <c r="CO48" s="134">
        <v>208</v>
      </c>
      <c r="CP48" s="134">
        <v>48</v>
      </c>
      <c r="CQ48" s="134">
        <v>256</v>
      </c>
      <c r="CR48" s="134">
        <v>226</v>
      </c>
      <c r="CS48" s="134">
        <v>63</v>
      </c>
      <c r="CT48" s="134">
        <v>289</v>
      </c>
      <c r="CU48" s="134">
        <v>239</v>
      </c>
      <c r="CV48" s="134">
        <v>63</v>
      </c>
      <c r="CW48" s="134">
        <v>302</v>
      </c>
      <c r="CX48" s="134">
        <v>209</v>
      </c>
      <c r="CY48" s="134">
        <v>63</v>
      </c>
      <c r="CZ48" s="134">
        <v>272</v>
      </c>
      <c r="DA48" s="134">
        <v>882</v>
      </c>
      <c r="DB48" s="134">
        <v>237</v>
      </c>
      <c r="DC48" s="244">
        <v>1119</v>
      </c>
      <c r="DD48" s="135">
        <v>23.3125</v>
      </c>
      <c r="DE48" s="135">
        <v>18.375</v>
      </c>
      <c r="DF48" s="134">
        <v>12</v>
      </c>
      <c r="DG48" s="134">
        <v>12</v>
      </c>
      <c r="DH48" s="134">
        <v>12</v>
      </c>
      <c r="DI48" s="134">
        <v>12</v>
      </c>
      <c r="DJ48" s="136">
        <v>48</v>
      </c>
    </row>
    <row r="49" spans="1:114" ht="18.95" customHeight="1" thickBot="1" x14ac:dyDescent="0.25">
      <c r="A49" s="262" t="s">
        <v>140</v>
      </c>
      <c r="B49" s="53" t="s">
        <v>202</v>
      </c>
      <c r="C49" s="53" t="s">
        <v>225</v>
      </c>
      <c r="D49" s="54">
        <v>13</v>
      </c>
      <c r="E49" s="55">
        <f t="shared" si="129"/>
        <v>0</v>
      </c>
      <c r="F49" s="56"/>
      <c r="G49" s="56"/>
      <c r="H49" s="56"/>
      <c r="I49" s="56"/>
      <c r="J49" s="58">
        <f t="shared" si="130"/>
        <v>0</v>
      </c>
      <c r="K49" s="29">
        <f t="shared" si="131"/>
        <v>39</v>
      </c>
      <c r="L49" s="56">
        <v>26</v>
      </c>
      <c r="M49" s="56">
        <v>37</v>
      </c>
      <c r="N49" s="56">
        <v>36</v>
      </c>
      <c r="O49" s="56"/>
      <c r="P49" s="58">
        <f t="shared" si="132"/>
        <v>99</v>
      </c>
      <c r="Q49" s="58">
        <f t="shared" si="133"/>
        <v>99</v>
      </c>
      <c r="R49" s="29">
        <f t="shared" si="138"/>
        <v>0</v>
      </c>
      <c r="S49" s="156"/>
      <c r="T49" s="156"/>
      <c r="U49" s="156"/>
      <c r="V49" s="56"/>
      <c r="W49" s="58">
        <f t="shared" si="134"/>
        <v>0</v>
      </c>
      <c r="X49" s="58">
        <f t="shared" si="135"/>
        <v>99</v>
      </c>
      <c r="Y49" s="29">
        <f t="shared" si="136"/>
        <v>39</v>
      </c>
      <c r="Z49" s="56">
        <v>16</v>
      </c>
      <c r="AA49" s="56">
        <v>38</v>
      </c>
      <c r="AB49" s="56">
        <v>28</v>
      </c>
      <c r="AC49" s="56"/>
      <c r="AD49" s="58">
        <f t="shared" si="137"/>
        <v>82</v>
      </c>
      <c r="AE49" s="58">
        <f>J49+P49+W49+AD49</f>
        <v>181</v>
      </c>
      <c r="AG49" s="20" t="str">
        <f t="shared" si="115"/>
        <v>E</v>
      </c>
      <c r="AH49" s="20" t="str">
        <f t="shared" si="116"/>
        <v>BAUBIL</v>
      </c>
      <c r="AI49" s="20" t="str">
        <f t="shared" si="117"/>
        <v>BRUNO</v>
      </c>
      <c r="AJ49" s="31" t="str">
        <f t="shared" si="118"/>
        <v>LA PRIMAUBE</v>
      </c>
      <c r="AK49" s="20">
        <f t="shared" si="119"/>
        <v>2</v>
      </c>
      <c r="AL49" s="20">
        <f t="shared" si="120"/>
        <v>115</v>
      </c>
      <c r="AM49" s="20">
        <f t="shared" si="121"/>
        <v>125</v>
      </c>
      <c r="AN49" s="20">
        <f t="shared" si="122"/>
        <v>0</v>
      </c>
      <c r="AO49" s="20">
        <f t="shared" si="123"/>
        <v>0</v>
      </c>
      <c r="AP49" s="20">
        <f t="shared" si="112"/>
        <v>240</v>
      </c>
      <c r="AQ49" s="32">
        <f t="shared" si="113"/>
        <v>40</v>
      </c>
      <c r="AR49" s="32">
        <f t="shared" si="124"/>
        <v>42</v>
      </c>
      <c r="AS49" s="31"/>
      <c r="AT49" s="31">
        <f t="shared" si="125"/>
        <v>3</v>
      </c>
      <c r="AU49" s="31">
        <f t="shared" si="126"/>
        <v>3</v>
      </c>
      <c r="AV49" s="31">
        <f t="shared" si="127"/>
        <v>0</v>
      </c>
      <c r="AW49" s="31">
        <f t="shared" si="128"/>
        <v>0</v>
      </c>
      <c r="AX49" s="31">
        <f t="shared" si="114"/>
        <v>6</v>
      </c>
      <c r="AY49" s="33"/>
      <c r="AZ49" s="148" t="s">
        <v>102</v>
      </c>
      <c r="BA49" s="148" t="s">
        <v>182</v>
      </c>
      <c r="BB49" s="148" t="s">
        <v>183</v>
      </c>
      <c r="BC49" s="148" t="s">
        <v>120</v>
      </c>
      <c r="BD49" s="172">
        <v>18</v>
      </c>
      <c r="BE49" s="103">
        <v>72</v>
      </c>
      <c r="BF49" s="20">
        <v>0</v>
      </c>
      <c r="BG49" s="20">
        <v>0</v>
      </c>
      <c r="BH49" s="20">
        <v>68</v>
      </c>
      <c r="BI49" s="20">
        <v>140</v>
      </c>
      <c r="BJ49" s="32">
        <v>23.333333333333332</v>
      </c>
      <c r="BK49" s="32">
        <v>41.333333333333329</v>
      </c>
      <c r="BL49" s="148"/>
      <c r="BM49" s="31">
        <v>3</v>
      </c>
      <c r="BN49" s="31">
        <v>0</v>
      </c>
      <c r="BO49" s="31">
        <v>0</v>
      </c>
      <c r="BP49" s="31">
        <v>3</v>
      </c>
      <c r="BQ49" s="31">
        <v>6</v>
      </c>
      <c r="BR49" s="255"/>
      <c r="BS49" s="59">
        <v>41</v>
      </c>
      <c r="BT49" s="1" t="s">
        <v>37</v>
      </c>
      <c r="BU49" s="158"/>
      <c r="BV49" s="158"/>
      <c r="BW49" s="134"/>
      <c r="BX49" s="134"/>
      <c r="BY49" s="134"/>
      <c r="BZ49" s="134"/>
      <c r="CA49" s="134"/>
      <c r="CB49" s="134"/>
      <c r="CC49" s="134"/>
      <c r="CD49" s="273"/>
      <c r="CE49" s="172"/>
      <c r="CF49" s="134"/>
      <c r="CG49" s="134"/>
      <c r="CH49" s="134"/>
      <c r="CI49" s="134"/>
      <c r="CJ49" s="134"/>
      <c r="CK49" s="134"/>
      <c r="CM49" s="250">
        <v>13</v>
      </c>
      <c r="CN49" s="133" t="s">
        <v>169</v>
      </c>
      <c r="CO49" s="134">
        <v>196</v>
      </c>
      <c r="CP49" s="134">
        <v>84</v>
      </c>
      <c r="CQ49" s="134">
        <v>280</v>
      </c>
      <c r="CR49" s="134">
        <v>245</v>
      </c>
      <c r="CS49" s="134">
        <v>54</v>
      </c>
      <c r="CT49" s="134">
        <v>299</v>
      </c>
      <c r="CU49" s="134">
        <v>184</v>
      </c>
      <c r="CV49" s="134">
        <v>84</v>
      </c>
      <c r="CW49" s="134">
        <v>268</v>
      </c>
      <c r="CX49" s="134">
        <v>211</v>
      </c>
      <c r="CY49" s="134">
        <v>54</v>
      </c>
      <c r="CZ49" s="134">
        <v>265</v>
      </c>
      <c r="DA49" s="134">
        <v>836</v>
      </c>
      <c r="DB49" s="134">
        <v>276</v>
      </c>
      <c r="DC49" s="138">
        <v>1112</v>
      </c>
      <c r="DD49" s="135">
        <v>23.166666666666668</v>
      </c>
      <c r="DE49" s="135">
        <v>17.416666666666668</v>
      </c>
      <c r="DF49" s="148">
        <v>12</v>
      </c>
      <c r="DG49" s="134">
        <v>12</v>
      </c>
      <c r="DH49" s="134">
        <v>12</v>
      </c>
      <c r="DI49" s="134">
        <v>12</v>
      </c>
      <c r="DJ49" s="136">
        <v>48</v>
      </c>
    </row>
    <row r="50" spans="1:114" ht="18.95" customHeight="1" thickBot="1" x14ac:dyDescent="0.25">
      <c r="A50" s="262"/>
      <c r="B50" s="53"/>
      <c r="C50" s="53"/>
      <c r="D50" s="54"/>
      <c r="E50" s="55">
        <f t="shared" si="129"/>
        <v>0</v>
      </c>
      <c r="F50" s="56"/>
      <c r="G50" s="56"/>
      <c r="H50" s="56"/>
      <c r="I50" s="56"/>
      <c r="J50" s="58">
        <f t="shared" si="130"/>
        <v>0</v>
      </c>
      <c r="K50" s="29">
        <f t="shared" si="131"/>
        <v>0</v>
      </c>
      <c r="L50" s="56"/>
      <c r="M50" s="56"/>
      <c r="N50" s="56"/>
      <c r="O50" s="56"/>
      <c r="P50" s="58">
        <f t="shared" si="132"/>
        <v>0</v>
      </c>
      <c r="Q50" s="58">
        <f t="shared" si="133"/>
        <v>0</v>
      </c>
      <c r="R50" s="29">
        <f t="shared" si="138"/>
        <v>0</v>
      </c>
      <c r="S50" s="56"/>
      <c r="T50" s="56"/>
      <c r="U50" s="56"/>
      <c r="V50" s="56"/>
      <c r="W50" s="58">
        <f t="shared" si="134"/>
        <v>0</v>
      </c>
      <c r="X50" s="58">
        <f t="shared" si="135"/>
        <v>0</v>
      </c>
      <c r="Y50" s="29">
        <f t="shared" si="136"/>
        <v>0</v>
      </c>
      <c r="Z50" s="56"/>
      <c r="AA50" s="56"/>
      <c r="AB50" s="56"/>
      <c r="AC50" s="56"/>
      <c r="AD50" s="58">
        <f t="shared" si="137"/>
        <v>0</v>
      </c>
      <c r="AE50" s="58">
        <f t="shared" ref="AE50:AE56" si="139">J50+P50+W50+AD50</f>
        <v>0</v>
      </c>
      <c r="AG50" s="20" t="str">
        <f t="shared" si="115"/>
        <v>E</v>
      </c>
      <c r="AH50" s="20" t="str">
        <f t="shared" si="116"/>
        <v>TEYSSIER</v>
      </c>
      <c r="AI50" s="20" t="str">
        <f t="shared" si="117"/>
        <v>PHILIPPE</v>
      </c>
      <c r="AJ50" s="31" t="str">
        <f t="shared" si="118"/>
        <v>LA PRIMAUBE</v>
      </c>
      <c r="AK50" s="20">
        <f t="shared" si="119"/>
        <v>4</v>
      </c>
      <c r="AL50" s="20">
        <f t="shared" si="120"/>
        <v>0</v>
      </c>
      <c r="AM50" s="20">
        <f t="shared" si="121"/>
        <v>134</v>
      </c>
      <c r="AN50" s="20">
        <f t="shared" si="122"/>
        <v>0</v>
      </c>
      <c r="AO50" s="20">
        <f t="shared" si="123"/>
        <v>0</v>
      </c>
      <c r="AP50" s="20">
        <f t="shared" si="112"/>
        <v>134</v>
      </c>
      <c r="AQ50" s="32">
        <f t="shared" si="113"/>
        <v>44.666666666666664</v>
      </c>
      <c r="AR50" s="32">
        <f t="shared" si="124"/>
        <v>48.666666666666664</v>
      </c>
      <c r="AS50" s="31"/>
      <c r="AT50" s="31">
        <f t="shared" si="125"/>
        <v>0</v>
      </c>
      <c r="AU50" s="31">
        <f t="shared" si="126"/>
        <v>3</v>
      </c>
      <c r="AV50" s="31">
        <f t="shared" si="127"/>
        <v>0</v>
      </c>
      <c r="AW50" s="31">
        <f t="shared" si="128"/>
        <v>0</v>
      </c>
      <c r="AX50" s="31">
        <f t="shared" si="114"/>
        <v>3</v>
      </c>
      <c r="AY50" s="33"/>
      <c r="AZ50" s="20" t="s">
        <v>102</v>
      </c>
      <c r="BA50" s="20" t="s">
        <v>114</v>
      </c>
      <c r="BB50" s="20" t="s">
        <v>115</v>
      </c>
      <c r="BC50" s="31" t="s">
        <v>176</v>
      </c>
      <c r="BD50" s="20">
        <v>15</v>
      </c>
      <c r="BE50" s="103">
        <v>0</v>
      </c>
      <c r="BF50" s="20">
        <v>101</v>
      </c>
      <c r="BG50" s="20">
        <v>0</v>
      </c>
      <c r="BH50" s="20">
        <v>0</v>
      </c>
      <c r="BI50" s="20">
        <v>101</v>
      </c>
      <c r="BJ50" s="32">
        <v>33.666666666666664</v>
      </c>
      <c r="BK50" s="32">
        <v>33.666666666666664</v>
      </c>
      <c r="BL50" s="31"/>
      <c r="BM50" s="31">
        <v>0</v>
      </c>
      <c r="BN50" s="31">
        <v>3</v>
      </c>
      <c r="BO50" s="31">
        <v>0</v>
      </c>
      <c r="BP50" s="31">
        <v>0</v>
      </c>
      <c r="BQ50" s="31">
        <v>3</v>
      </c>
      <c r="BR50" s="255"/>
      <c r="BS50" s="59">
        <v>42</v>
      </c>
      <c r="BT50" t="s">
        <v>37</v>
      </c>
      <c r="BU50" s="158"/>
      <c r="BV50" s="158"/>
      <c r="BW50" s="134"/>
      <c r="BX50" s="134"/>
      <c r="BY50" s="158"/>
      <c r="BZ50" s="158"/>
      <c r="CA50" s="158"/>
      <c r="CB50" s="158"/>
      <c r="CC50" s="134"/>
      <c r="CD50" s="273"/>
      <c r="CE50" s="134"/>
      <c r="CF50" s="134"/>
      <c r="CG50" s="134"/>
      <c r="CH50" s="134"/>
      <c r="CI50" s="134"/>
      <c r="CJ50" s="134"/>
      <c r="CK50" s="134"/>
      <c r="CM50" s="137">
        <v>14</v>
      </c>
      <c r="CN50" s="133" t="s">
        <v>209</v>
      </c>
      <c r="CO50" s="134">
        <v>211</v>
      </c>
      <c r="CP50" s="134">
        <v>42</v>
      </c>
      <c r="CQ50" s="134">
        <v>253</v>
      </c>
      <c r="CR50" s="134">
        <v>202</v>
      </c>
      <c r="CS50" s="134">
        <v>72</v>
      </c>
      <c r="CT50" s="134">
        <v>274</v>
      </c>
      <c r="CU50" s="134">
        <v>266</v>
      </c>
      <c r="CV50" s="134">
        <v>27</v>
      </c>
      <c r="CW50" s="134">
        <v>293</v>
      </c>
      <c r="CX50" s="134">
        <v>262</v>
      </c>
      <c r="CY50" s="134">
        <v>27</v>
      </c>
      <c r="CZ50" s="134">
        <v>289</v>
      </c>
      <c r="DA50" s="134">
        <v>941</v>
      </c>
      <c r="DB50" s="134">
        <v>168</v>
      </c>
      <c r="DC50" s="243">
        <v>1109</v>
      </c>
      <c r="DD50" s="135">
        <v>23.104166666666668</v>
      </c>
      <c r="DE50" s="135">
        <v>19.604166666666668</v>
      </c>
      <c r="DF50" s="134">
        <v>12</v>
      </c>
      <c r="DG50" s="134">
        <v>12</v>
      </c>
      <c r="DH50" s="134">
        <v>12</v>
      </c>
      <c r="DI50" s="134">
        <v>12</v>
      </c>
      <c r="DJ50" s="136">
        <v>48</v>
      </c>
    </row>
    <row r="51" spans="1:114" ht="18.95" customHeight="1" thickBot="1" x14ac:dyDescent="0.25">
      <c r="A51" s="169"/>
      <c r="B51" s="170"/>
      <c r="C51" s="170"/>
      <c r="D51" s="54"/>
      <c r="E51" s="55">
        <f t="shared" si="129"/>
        <v>0</v>
      </c>
      <c r="F51" s="56"/>
      <c r="G51" s="56"/>
      <c r="H51" s="56"/>
      <c r="I51" s="56"/>
      <c r="J51" s="58">
        <f t="shared" si="130"/>
        <v>0</v>
      </c>
      <c r="K51" s="29">
        <f t="shared" si="131"/>
        <v>0</v>
      </c>
      <c r="L51" s="56"/>
      <c r="M51" s="56"/>
      <c r="N51" s="56"/>
      <c r="O51" s="56"/>
      <c r="P51" s="58">
        <f t="shared" si="132"/>
        <v>0</v>
      </c>
      <c r="Q51" s="58">
        <f t="shared" si="133"/>
        <v>0</v>
      </c>
      <c r="R51" s="29">
        <f t="shared" si="138"/>
        <v>0</v>
      </c>
      <c r="S51" s="56"/>
      <c r="T51" s="56"/>
      <c r="U51" s="56"/>
      <c r="V51" s="56"/>
      <c r="W51" s="58">
        <f t="shared" si="134"/>
        <v>0</v>
      </c>
      <c r="X51" s="58">
        <f t="shared" si="135"/>
        <v>0</v>
      </c>
      <c r="Y51" s="29">
        <f t="shared" si="136"/>
        <v>0</v>
      </c>
      <c r="Z51" s="56"/>
      <c r="AA51" s="56"/>
      <c r="AB51" s="56"/>
      <c r="AC51" s="56"/>
      <c r="AD51" s="58">
        <f t="shared" si="137"/>
        <v>0</v>
      </c>
      <c r="AE51" s="58">
        <f t="shared" si="139"/>
        <v>0</v>
      </c>
      <c r="AG51" s="20" t="str">
        <f t="shared" si="115"/>
        <v>E</v>
      </c>
      <c r="AH51" s="20" t="str">
        <f t="shared" si="116"/>
        <v xml:space="preserve">GALIBERT </v>
      </c>
      <c r="AI51" s="20" t="str">
        <f t="shared" si="117"/>
        <v>CLAUDE</v>
      </c>
      <c r="AJ51" s="31" t="str">
        <f t="shared" si="118"/>
        <v>LA PRIMAUBE</v>
      </c>
      <c r="AK51" s="20">
        <f t="shared" si="119"/>
        <v>5</v>
      </c>
      <c r="AL51" s="20">
        <f t="shared" si="120"/>
        <v>0</v>
      </c>
      <c r="AM51" s="20">
        <f t="shared" si="121"/>
        <v>0</v>
      </c>
      <c r="AN51" s="20">
        <f t="shared" si="122"/>
        <v>124</v>
      </c>
      <c r="AO51" s="20">
        <f t="shared" si="123"/>
        <v>0</v>
      </c>
      <c r="AP51" s="20">
        <f t="shared" si="112"/>
        <v>124</v>
      </c>
      <c r="AQ51" s="32">
        <f t="shared" si="113"/>
        <v>41.333333333333336</v>
      </c>
      <c r="AR51" s="32">
        <f t="shared" si="124"/>
        <v>46.333333333333336</v>
      </c>
      <c r="AS51" s="31"/>
      <c r="AT51" s="31">
        <f t="shared" si="125"/>
        <v>0</v>
      </c>
      <c r="AU51" s="31">
        <f t="shared" si="126"/>
        <v>0</v>
      </c>
      <c r="AV51" s="31">
        <f t="shared" si="127"/>
        <v>3</v>
      </c>
      <c r="AW51" s="31">
        <f t="shared" si="128"/>
        <v>0</v>
      </c>
      <c r="AX51" s="31">
        <f t="shared" si="114"/>
        <v>3</v>
      </c>
      <c r="AY51" s="33"/>
      <c r="AZ51" s="20" t="s">
        <v>102</v>
      </c>
      <c r="BA51" s="20" t="s">
        <v>231</v>
      </c>
      <c r="BB51" s="20" t="s">
        <v>232</v>
      </c>
      <c r="BC51" s="31" t="s">
        <v>166</v>
      </c>
      <c r="BD51" s="20">
        <v>19</v>
      </c>
      <c r="BE51" s="20">
        <v>0</v>
      </c>
      <c r="BF51" s="20">
        <v>0</v>
      </c>
      <c r="BG51" s="20">
        <v>98</v>
      </c>
      <c r="BH51" s="20">
        <v>0</v>
      </c>
      <c r="BI51" s="20">
        <v>98</v>
      </c>
      <c r="BJ51" s="32">
        <v>32.666666666666664</v>
      </c>
      <c r="BK51" s="32">
        <v>51.666666666666664</v>
      </c>
      <c r="BL51" s="31"/>
      <c r="BM51" s="31">
        <v>0</v>
      </c>
      <c r="BN51" s="31">
        <v>0</v>
      </c>
      <c r="BO51" s="31">
        <v>3</v>
      </c>
      <c r="BP51" s="31">
        <v>0</v>
      </c>
      <c r="BQ51" s="31">
        <v>3</v>
      </c>
      <c r="BR51" s="255"/>
      <c r="BS51"/>
      <c r="BT51" s="15"/>
      <c r="BU51" s="6"/>
      <c r="BV51" s="6"/>
      <c r="BW51"/>
      <c r="BX51"/>
      <c r="BY51" s="15"/>
      <c r="BZ51" s="15"/>
      <c r="CA51" s="15"/>
      <c r="CB51" s="15"/>
      <c r="CC51" s="15"/>
      <c r="CD51" s="270"/>
      <c r="CE51"/>
      <c r="CF51"/>
      <c r="CG51"/>
      <c r="CH51"/>
      <c r="CI51"/>
      <c r="CJ51"/>
      <c r="CK51"/>
      <c r="CM51" s="137">
        <v>15</v>
      </c>
      <c r="CN51" s="133" t="s">
        <v>179</v>
      </c>
      <c r="CO51" s="134">
        <v>204</v>
      </c>
      <c r="CP51" s="134">
        <v>66</v>
      </c>
      <c r="CQ51" s="134">
        <v>270</v>
      </c>
      <c r="CR51" s="134">
        <v>178</v>
      </c>
      <c r="CS51" s="134">
        <v>93</v>
      </c>
      <c r="CT51" s="134">
        <v>271</v>
      </c>
      <c r="CU51" s="134">
        <v>243</v>
      </c>
      <c r="CV51" s="134">
        <v>66</v>
      </c>
      <c r="CW51" s="134">
        <v>309</v>
      </c>
      <c r="CX51" s="134">
        <v>192</v>
      </c>
      <c r="CY51" s="134">
        <v>66</v>
      </c>
      <c r="CZ51" s="134">
        <v>258</v>
      </c>
      <c r="DA51" s="134">
        <v>817</v>
      </c>
      <c r="DB51" s="134">
        <v>291</v>
      </c>
      <c r="DC51" s="243">
        <v>1108</v>
      </c>
      <c r="DD51" s="135">
        <v>23.083333333333332</v>
      </c>
      <c r="DE51" s="135">
        <v>17.020833333333332</v>
      </c>
      <c r="DF51" s="134">
        <v>12</v>
      </c>
      <c r="DG51" s="134">
        <v>12</v>
      </c>
      <c r="DH51" s="134">
        <v>12</v>
      </c>
      <c r="DI51" s="134">
        <v>12</v>
      </c>
      <c r="DJ51" s="136">
        <v>48</v>
      </c>
    </row>
    <row r="52" spans="1:114" ht="18.95" customHeight="1" thickTop="1" thickBot="1" x14ac:dyDescent="0.25">
      <c r="A52" s="169"/>
      <c r="B52" s="246"/>
      <c r="C52" s="246"/>
      <c r="D52" s="54"/>
      <c r="E52" s="55">
        <f t="shared" si="129"/>
        <v>0</v>
      </c>
      <c r="F52" s="56"/>
      <c r="G52" s="56"/>
      <c r="H52" s="56"/>
      <c r="I52" s="56"/>
      <c r="J52" s="58">
        <f t="shared" si="130"/>
        <v>0</v>
      </c>
      <c r="K52" s="29">
        <f t="shared" si="131"/>
        <v>0</v>
      </c>
      <c r="L52" s="56"/>
      <c r="M52" s="56"/>
      <c r="N52" s="56"/>
      <c r="O52" s="56"/>
      <c r="P52" s="58">
        <f t="shared" si="132"/>
        <v>0</v>
      </c>
      <c r="Q52" s="58">
        <f t="shared" si="133"/>
        <v>0</v>
      </c>
      <c r="R52" s="29">
        <f t="shared" si="138"/>
        <v>0</v>
      </c>
      <c r="S52" s="56"/>
      <c r="T52" s="56"/>
      <c r="U52" s="56"/>
      <c r="V52" s="56"/>
      <c r="W52" s="58">
        <f t="shared" si="134"/>
        <v>0</v>
      </c>
      <c r="X52" s="58">
        <f t="shared" si="135"/>
        <v>0</v>
      </c>
      <c r="Y52" s="29">
        <f t="shared" si="136"/>
        <v>0</v>
      </c>
      <c r="Z52" s="56"/>
      <c r="AA52" s="56"/>
      <c r="AB52" s="56"/>
      <c r="AC52" s="56"/>
      <c r="AD52" s="58">
        <f t="shared" si="137"/>
        <v>0</v>
      </c>
      <c r="AE52" s="58">
        <f t="shared" si="139"/>
        <v>0</v>
      </c>
      <c r="AG52" s="20" t="str">
        <f t="shared" si="115"/>
        <v>S</v>
      </c>
      <c r="AH52" s="20" t="str">
        <f t="shared" si="116"/>
        <v>LACOMBE</v>
      </c>
      <c r="AI52" s="20" t="str">
        <f t="shared" si="117"/>
        <v>BERNARD</v>
      </c>
      <c r="AJ52" s="31" t="str">
        <f t="shared" si="118"/>
        <v>LA PRIMAUBE</v>
      </c>
      <c r="AK52" s="20">
        <f t="shared" si="119"/>
        <v>11</v>
      </c>
      <c r="AL52" s="20">
        <f t="shared" si="120"/>
        <v>0</v>
      </c>
      <c r="AM52" s="20">
        <f t="shared" si="121"/>
        <v>0</v>
      </c>
      <c r="AN52" s="20">
        <f t="shared" si="122"/>
        <v>110</v>
      </c>
      <c r="AO52" s="20">
        <f t="shared" si="123"/>
        <v>0</v>
      </c>
      <c r="AP52" s="20">
        <f t="shared" si="112"/>
        <v>110</v>
      </c>
      <c r="AQ52" s="32">
        <f t="shared" si="113"/>
        <v>36.666666666666664</v>
      </c>
      <c r="AR52" s="32">
        <f t="shared" si="124"/>
        <v>47.666666666666664</v>
      </c>
      <c r="AS52" s="31"/>
      <c r="AT52" s="31">
        <f t="shared" si="125"/>
        <v>0</v>
      </c>
      <c r="AU52" s="31">
        <f t="shared" si="126"/>
        <v>0</v>
      </c>
      <c r="AV52" s="31">
        <f t="shared" si="127"/>
        <v>3</v>
      </c>
      <c r="AW52" s="31">
        <f t="shared" si="128"/>
        <v>0</v>
      </c>
      <c r="AX52" s="31">
        <f t="shared" si="114"/>
        <v>3</v>
      </c>
      <c r="AY52" s="33"/>
      <c r="AZ52" s="148" t="s">
        <v>102</v>
      </c>
      <c r="BA52" s="148" t="s">
        <v>164</v>
      </c>
      <c r="BB52" s="148" t="s">
        <v>124</v>
      </c>
      <c r="BC52" s="148" t="s">
        <v>238</v>
      </c>
      <c r="BD52" s="172">
        <v>17</v>
      </c>
      <c r="BE52" s="103">
        <v>92</v>
      </c>
      <c r="BF52" s="20">
        <v>0</v>
      </c>
      <c r="BG52" s="20">
        <v>0</v>
      </c>
      <c r="BH52" s="20">
        <v>0</v>
      </c>
      <c r="BI52" s="20">
        <v>92</v>
      </c>
      <c r="BJ52" s="32">
        <v>30.666666666666668</v>
      </c>
      <c r="BK52" s="32">
        <v>47.666666666666671</v>
      </c>
      <c r="BL52" s="148"/>
      <c r="BM52" s="31">
        <v>3</v>
      </c>
      <c r="BN52" s="31">
        <v>0</v>
      </c>
      <c r="BO52" s="31">
        <v>0</v>
      </c>
      <c r="BP52" s="31">
        <v>0</v>
      </c>
      <c r="BQ52" s="31">
        <v>3</v>
      </c>
      <c r="BR52" s="255"/>
      <c r="BS52"/>
      <c r="BT52" s="34" t="s">
        <v>137</v>
      </c>
      <c r="BU52" s="290"/>
      <c r="BV52" s="290"/>
      <c r="BW52" s="1" t="s">
        <v>229</v>
      </c>
      <c r="BX52"/>
      <c r="BY52"/>
      <c r="BZ52"/>
      <c r="CA52"/>
      <c r="CB52"/>
      <c r="CC52"/>
      <c r="CD52" s="270"/>
      <c r="CE52"/>
      <c r="CF52"/>
      <c r="CG52"/>
      <c r="CH52"/>
      <c r="CI52"/>
      <c r="CJ52"/>
      <c r="CK52"/>
      <c r="CM52" s="250">
        <v>16</v>
      </c>
      <c r="CN52" s="133" t="s">
        <v>95</v>
      </c>
      <c r="CO52" s="134">
        <v>230</v>
      </c>
      <c r="CP52" s="134">
        <v>42</v>
      </c>
      <c r="CQ52" s="134">
        <v>272</v>
      </c>
      <c r="CR52" s="134">
        <v>250</v>
      </c>
      <c r="CS52" s="134">
        <v>39</v>
      </c>
      <c r="CT52" s="134">
        <v>289</v>
      </c>
      <c r="CU52" s="134">
        <v>238</v>
      </c>
      <c r="CV52" s="134">
        <v>42</v>
      </c>
      <c r="CW52" s="134">
        <v>280</v>
      </c>
      <c r="CX52" s="134">
        <v>223</v>
      </c>
      <c r="CY52" s="134">
        <v>42</v>
      </c>
      <c r="CZ52" s="134">
        <v>265</v>
      </c>
      <c r="DA52" s="134">
        <v>941</v>
      </c>
      <c r="DB52" s="134">
        <v>165</v>
      </c>
      <c r="DC52" s="242">
        <v>1106</v>
      </c>
      <c r="DD52" s="135">
        <v>23.041666666666668</v>
      </c>
      <c r="DE52" s="135">
        <v>19.604166666666668</v>
      </c>
      <c r="DF52" s="134">
        <v>12</v>
      </c>
      <c r="DG52" s="134">
        <v>12</v>
      </c>
      <c r="DH52" s="134">
        <v>12</v>
      </c>
      <c r="DI52" s="134">
        <v>12</v>
      </c>
      <c r="DJ52" s="136">
        <v>48</v>
      </c>
    </row>
    <row r="53" spans="1:114" ht="18.95" customHeight="1" thickTop="1" thickBot="1" x14ac:dyDescent="0.25">
      <c r="A53" s="169"/>
      <c r="B53" s="246"/>
      <c r="C53" s="246"/>
      <c r="D53" s="54"/>
      <c r="E53" s="55">
        <f t="shared" si="129"/>
        <v>0</v>
      </c>
      <c r="F53" s="56"/>
      <c r="G53" s="56"/>
      <c r="H53" s="56"/>
      <c r="I53" s="56"/>
      <c r="J53" s="58">
        <f t="shared" si="130"/>
        <v>0</v>
      </c>
      <c r="K53" s="29">
        <f t="shared" si="131"/>
        <v>0</v>
      </c>
      <c r="L53" s="56"/>
      <c r="M53" s="56"/>
      <c r="N53" s="56"/>
      <c r="O53" s="56"/>
      <c r="P53" s="58">
        <f t="shared" si="132"/>
        <v>0</v>
      </c>
      <c r="Q53" s="58">
        <f t="shared" si="133"/>
        <v>0</v>
      </c>
      <c r="R53" s="29">
        <f t="shared" si="138"/>
        <v>0</v>
      </c>
      <c r="S53" s="56"/>
      <c r="T53" s="56"/>
      <c r="U53" s="56"/>
      <c r="V53" s="56"/>
      <c r="W53" s="58">
        <f t="shared" si="134"/>
        <v>0</v>
      </c>
      <c r="X53" s="58">
        <f t="shared" si="135"/>
        <v>0</v>
      </c>
      <c r="Y53" s="29">
        <f t="shared" si="136"/>
        <v>0</v>
      </c>
      <c r="Z53" s="56"/>
      <c r="AA53" s="56"/>
      <c r="AB53" s="56"/>
      <c r="AC53" s="56"/>
      <c r="AD53" s="58">
        <f t="shared" si="137"/>
        <v>0</v>
      </c>
      <c r="AE53" s="58">
        <f t="shared" si="139"/>
        <v>0</v>
      </c>
      <c r="AG53" s="20" t="str">
        <f t="shared" si="115"/>
        <v>S</v>
      </c>
      <c r="AH53" s="20" t="str">
        <f t="shared" si="116"/>
        <v xml:space="preserve">GALIBERT </v>
      </c>
      <c r="AI53" s="20" t="str">
        <f t="shared" si="117"/>
        <v>CLEMENT</v>
      </c>
      <c r="AJ53" s="31" t="str">
        <f t="shared" si="118"/>
        <v>LA PRIMAUBE</v>
      </c>
      <c r="AK53" s="20">
        <f t="shared" si="119"/>
        <v>9</v>
      </c>
      <c r="AL53" s="20">
        <f t="shared" si="120"/>
        <v>0</v>
      </c>
      <c r="AM53" s="20">
        <f t="shared" si="121"/>
        <v>0</v>
      </c>
      <c r="AN53" s="20">
        <f t="shared" si="122"/>
        <v>0</v>
      </c>
      <c r="AO53" s="20">
        <f t="shared" si="123"/>
        <v>110</v>
      </c>
      <c r="AP53" s="20">
        <f t="shared" si="112"/>
        <v>110</v>
      </c>
      <c r="AQ53" s="32">
        <f t="shared" si="113"/>
        <v>36.666666666666664</v>
      </c>
      <c r="AR53" s="32">
        <f t="shared" si="124"/>
        <v>45.666666666666664</v>
      </c>
      <c r="AS53" s="31"/>
      <c r="AT53" s="31">
        <f t="shared" si="125"/>
        <v>0</v>
      </c>
      <c r="AU53" s="31">
        <f t="shared" si="126"/>
        <v>0</v>
      </c>
      <c r="AV53" s="31">
        <f t="shared" si="127"/>
        <v>0</v>
      </c>
      <c r="AW53" s="31">
        <f t="shared" si="128"/>
        <v>3</v>
      </c>
      <c r="AX53" s="31">
        <f t="shared" si="114"/>
        <v>3</v>
      </c>
      <c r="AY53" s="33"/>
      <c r="AZ53" s="20" t="s">
        <v>102</v>
      </c>
      <c r="BA53" s="20" t="s">
        <v>240</v>
      </c>
      <c r="BB53" s="20" t="s">
        <v>241</v>
      </c>
      <c r="BC53" s="31" t="s">
        <v>166</v>
      </c>
      <c r="BD53" s="20">
        <v>16</v>
      </c>
      <c r="BE53" s="20">
        <v>0</v>
      </c>
      <c r="BF53" s="20">
        <v>0</v>
      </c>
      <c r="BG53" s="20">
        <v>0</v>
      </c>
      <c r="BH53" s="20">
        <v>90</v>
      </c>
      <c r="BI53" s="20">
        <v>90</v>
      </c>
      <c r="BJ53" s="32">
        <v>30</v>
      </c>
      <c r="BK53" s="32">
        <v>46</v>
      </c>
      <c r="BL53" s="31"/>
      <c r="BM53" s="31">
        <v>0</v>
      </c>
      <c r="BN53" s="31">
        <v>0</v>
      </c>
      <c r="BO53" s="31">
        <v>0</v>
      </c>
      <c r="BP53" s="31">
        <v>3</v>
      </c>
      <c r="BQ53" s="31">
        <v>3</v>
      </c>
      <c r="BR53" s="255"/>
      <c r="BS53"/>
      <c r="BT53"/>
      <c r="BU53" s="6"/>
      <c r="BV53" s="6"/>
      <c r="BW53"/>
      <c r="BX53"/>
      <c r="BY53"/>
      <c r="BZ53"/>
      <c r="CA53"/>
      <c r="CB53"/>
      <c r="CC53"/>
      <c r="CD53" s="270"/>
      <c r="CE53"/>
      <c r="CF53"/>
      <c r="CG53"/>
      <c r="CH53"/>
      <c r="CI53"/>
      <c r="CJ53"/>
      <c r="CK53"/>
      <c r="CM53" s="137">
        <v>17</v>
      </c>
      <c r="CN53" s="133" t="s">
        <v>171</v>
      </c>
      <c r="CO53" s="134">
        <v>213</v>
      </c>
      <c r="CP53" s="134">
        <v>75</v>
      </c>
      <c r="CQ53" s="134">
        <v>288</v>
      </c>
      <c r="CR53" s="134">
        <v>214</v>
      </c>
      <c r="CS53" s="134">
        <v>75</v>
      </c>
      <c r="CT53" s="134">
        <v>289</v>
      </c>
      <c r="CU53" s="134">
        <v>188</v>
      </c>
      <c r="CV53" s="134">
        <v>90</v>
      </c>
      <c r="CW53" s="134">
        <v>278</v>
      </c>
      <c r="CX53" s="134">
        <v>158</v>
      </c>
      <c r="CY53" s="134">
        <v>90</v>
      </c>
      <c r="CZ53" s="134">
        <v>248</v>
      </c>
      <c r="DA53" s="134">
        <v>773</v>
      </c>
      <c r="DB53" s="134">
        <v>330</v>
      </c>
      <c r="DC53" s="242">
        <v>1103</v>
      </c>
      <c r="DD53" s="135">
        <v>22.979166666666668</v>
      </c>
      <c r="DE53" s="135">
        <v>16.104166666666668</v>
      </c>
      <c r="DF53" s="134">
        <v>12</v>
      </c>
      <c r="DG53" s="134">
        <v>12</v>
      </c>
      <c r="DH53" s="134">
        <v>12</v>
      </c>
      <c r="DI53" s="134">
        <v>12</v>
      </c>
      <c r="DJ53" s="136">
        <v>48</v>
      </c>
    </row>
    <row r="54" spans="1:114" ht="18.95" customHeight="1" thickTop="1" thickBot="1" x14ac:dyDescent="0.25">
      <c r="A54" s="52"/>
      <c r="B54" s="53"/>
      <c r="C54" s="53"/>
      <c r="D54" s="54"/>
      <c r="E54" s="55">
        <f t="shared" si="129"/>
        <v>0</v>
      </c>
      <c r="F54" s="95"/>
      <c r="G54" s="95"/>
      <c r="H54" s="95"/>
      <c r="I54" s="95"/>
      <c r="J54" s="58">
        <f t="shared" si="130"/>
        <v>0</v>
      </c>
      <c r="K54" s="29">
        <f t="shared" si="131"/>
        <v>0</v>
      </c>
      <c r="L54" s="95"/>
      <c r="M54" s="95"/>
      <c r="N54" s="95"/>
      <c r="O54" s="95"/>
      <c r="P54" s="58">
        <f t="shared" si="132"/>
        <v>0</v>
      </c>
      <c r="Q54" s="58">
        <f t="shared" si="133"/>
        <v>0</v>
      </c>
      <c r="R54" s="29">
        <f t="shared" si="138"/>
        <v>0</v>
      </c>
      <c r="S54" s="95"/>
      <c r="T54" s="95"/>
      <c r="U54" s="95"/>
      <c r="V54" s="95"/>
      <c r="W54" s="58">
        <f t="shared" si="134"/>
        <v>0</v>
      </c>
      <c r="X54" s="58">
        <f t="shared" si="135"/>
        <v>0</v>
      </c>
      <c r="Y54" s="29">
        <f t="shared" si="136"/>
        <v>0</v>
      </c>
      <c r="Z54" s="56"/>
      <c r="AA54" s="56"/>
      <c r="AB54" s="56"/>
      <c r="AC54" s="56"/>
      <c r="AD54" s="58">
        <f t="shared" si="137"/>
        <v>0</v>
      </c>
      <c r="AE54" s="58">
        <f t="shared" si="139"/>
        <v>0</v>
      </c>
      <c r="AG54" s="20" t="str">
        <f t="shared" ref="AG54" si="140">A95</f>
        <v>E</v>
      </c>
      <c r="AH54" s="20" t="str">
        <f t="shared" ref="AH54" si="141">B95</f>
        <v xml:space="preserve">GALIBERT </v>
      </c>
      <c r="AI54" s="20" t="str">
        <f t="shared" ref="AI54" si="142">C95</f>
        <v>JULIEN</v>
      </c>
      <c r="AJ54" s="31" t="str">
        <f t="shared" si="118"/>
        <v>LA PRIMAUBE</v>
      </c>
      <c r="AK54" s="20">
        <f t="shared" ref="AK54" si="143">D95</f>
        <v>4</v>
      </c>
      <c r="AL54" s="20">
        <f t="shared" ref="AL54" si="144">J95</f>
        <v>0</v>
      </c>
      <c r="AM54" s="20">
        <f t="shared" ref="AM54" si="145">P95</f>
        <v>0</v>
      </c>
      <c r="AN54" s="20">
        <f t="shared" ref="AN54" si="146">W95</f>
        <v>0</v>
      </c>
      <c r="AO54" s="20">
        <f t="shared" ref="AO54" si="147">AD95</f>
        <v>122</v>
      </c>
      <c r="AP54" s="20">
        <f t="shared" ref="AP54" si="148">SUM(AL54:AO54)</f>
        <v>122</v>
      </c>
      <c r="AQ54" s="32">
        <f t="shared" ref="AQ54" si="149">AP54/AX54</f>
        <v>40.666666666666664</v>
      </c>
      <c r="AR54" s="32">
        <f t="shared" ref="AR54" si="150">AQ54+D95</f>
        <v>44.666666666666664</v>
      </c>
      <c r="AS54" s="31"/>
      <c r="AT54" s="31">
        <f t="shared" ref="AT54" si="151">IF(AL54&gt;0,$H$84,0)</f>
        <v>0</v>
      </c>
      <c r="AU54" s="31">
        <f t="shared" ref="AU54" si="152">IF(AM54&gt;0,$N$84,0)</f>
        <v>0</v>
      </c>
      <c r="AV54" s="31">
        <f t="shared" ref="AV54" si="153">IF(AN54&gt;0,$U$84,0)</f>
        <v>0</v>
      </c>
      <c r="AW54" s="31">
        <f t="shared" ref="AW54" si="154">IF(AO54&gt;0,$AB$84,0)</f>
        <v>3</v>
      </c>
      <c r="AX54" s="31">
        <f t="shared" ref="AX54" si="155">SUM(AT54:AW54)</f>
        <v>3</v>
      </c>
      <c r="AY54" s="33"/>
      <c r="AZ54" s="20" t="s">
        <v>102</v>
      </c>
      <c r="BA54" s="20" t="s">
        <v>214</v>
      </c>
      <c r="BB54" s="20" t="s">
        <v>66</v>
      </c>
      <c r="BC54" s="31" t="s">
        <v>209</v>
      </c>
      <c r="BD54" s="20">
        <v>14</v>
      </c>
      <c r="BE54" s="103">
        <v>0</v>
      </c>
      <c r="BF54" s="20">
        <v>87</v>
      </c>
      <c r="BG54" s="20">
        <v>0</v>
      </c>
      <c r="BH54" s="20">
        <v>0</v>
      </c>
      <c r="BI54" s="20">
        <v>87</v>
      </c>
      <c r="BJ54" s="32">
        <v>29</v>
      </c>
      <c r="BK54" s="32">
        <v>29</v>
      </c>
      <c r="BL54" s="31"/>
      <c r="BM54" s="31">
        <v>0</v>
      </c>
      <c r="BN54" s="31">
        <v>3</v>
      </c>
      <c r="BO54" s="31">
        <v>0</v>
      </c>
      <c r="BP54" s="31">
        <v>0</v>
      </c>
      <c r="BQ54" s="31">
        <v>3</v>
      </c>
      <c r="BR54" s="255"/>
      <c r="BS54" s="157" t="s">
        <v>46</v>
      </c>
      <c r="BT54" s="60" t="s">
        <v>8</v>
      </c>
      <c r="BU54" s="292" t="s">
        <v>9</v>
      </c>
      <c r="BV54" s="282" t="s">
        <v>10</v>
      </c>
      <c r="BW54" s="299" t="s">
        <v>11</v>
      </c>
      <c r="BX54" s="299"/>
      <c r="BY54" s="60" t="str">
        <f>$F$5</f>
        <v>VALENCE</v>
      </c>
      <c r="BZ54" s="60" t="str">
        <f>$L$5</f>
        <v>TOULOUSE</v>
      </c>
      <c r="CA54" s="60" t="str">
        <f>$S$5</f>
        <v>LE SEQUESTRE</v>
      </c>
      <c r="CB54" s="60" t="str">
        <f>$Z$5</f>
        <v>MIRANDOL</v>
      </c>
      <c r="CC54" s="60" t="s">
        <v>13</v>
      </c>
      <c r="CD54" s="279" t="s">
        <v>14</v>
      </c>
      <c r="CE54" s="61" t="s">
        <v>15</v>
      </c>
      <c r="CF54" s="62" t="s">
        <v>16</v>
      </c>
      <c r="CG54" s="63" t="s">
        <v>17</v>
      </c>
      <c r="CH54" s="63" t="s">
        <v>18</v>
      </c>
      <c r="CI54" s="63" t="s">
        <v>19</v>
      </c>
      <c r="CJ54" s="63" t="s">
        <v>48</v>
      </c>
      <c r="CK54" s="63" t="s">
        <v>21</v>
      </c>
      <c r="CM54" s="137">
        <v>18</v>
      </c>
      <c r="CN54" s="133" t="s">
        <v>211</v>
      </c>
      <c r="CO54" s="134">
        <v>216</v>
      </c>
      <c r="CP54" s="134">
        <v>60</v>
      </c>
      <c r="CQ54" s="134">
        <v>276</v>
      </c>
      <c r="CR54" s="134">
        <v>204</v>
      </c>
      <c r="CS54" s="134">
        <v>60</v>
      </c>
      <c r="CT54" s="134">
        <v>264</v>
      </c>
      <c r="CU54" s="134">
        <v>231</v>
      </c>
      <c r="CV54" s="134">
        <v>60</v>
      </c>
      <c r="CW54" s="134">
        <v>291</v>
      </c>
      <c r="CX54" s="134">
        <v>217</v>
      </c>
      <c r="CY54" s="134">
        <v>48</v>
      </c>
      <c r="CZ54" s="134">
        <v>265</v>
      </c>
      <c r="DA54" s="134">
        <v>868</v>
      </c>
      <c r="DB54" s="134">
        <v>228</v>
      </c>
      <c r="DC54" s="244">
        <v>1096</v>
      </c>
      <c r="DD54" s="135">
        <v>22.833333333333332</v>
      </c>
      <c r="DE54" s="135">
        <v>18.083333333333332</v>
      </c>
      <c r="DF54" s="134">
        <v>12</v>
      </c>
      <c r="DG54" s="134">
        <v>12</v>
      </c>
      <c r="DH54" s="134">
        <v>12</v>
      </c>
      <c r="DI54" s="134">
        <v>12</v>
      </c>
      <c r="DJ54" s="136">
        <v>48</v>
      </c>
    </row>
    <row r="55" spans="1:114" ht="18.95" customHeight="1" thickTop="1" thickBot="1" x14ac:dyDescent="0.25">
      <c r="A55" s="52"/>
      <c r="B55" s="87"/>
      <c r="C55" s="87"/>
      <c r="D55" s="54"/>
      <c r="E55" s="55">
        <f t="shared" si="129"/>
        <v>0</v>
      </c>
      <c r="F55" s="95"/>
      <c r="G55" s="95"/>
      <c r="H55" s="95"/>
      <c r="I55" s="95"/>
      <c r="J55" s="58">
        <f t="shared" si="130"/>
        <v>0</v>
      </c>
      <c r="K55" s="29">
        <f t="shared" si="131"/>
        <v>0</v>
      </c>
      <c r="L55" s="95"/>
      <c r="M55" s="95"/>
      <c r="N55" s="95"/>
      <c r="O55" s="95"/>
      <c r="P55" s="58">
        <f t="shared" si="132"/>
        <v>0</v>
      </c>
      <c r="Q55" s="58">
        <f t="shared" si="133"/>
        <v>0</v>
      </c>
      <c r="R55" s="29">
        <f t="shared" si="138"/>
        <v>0</v>
      </c>
      <c r="S55" s="95"/>
      <c r="T55" s="95"/>
      <c r="U55" s="95"/>
      <c r="V55" s="95"/>
      <c r="W55" s="58">
        <f t="shared" si="134"/>
        <v>0</v>
      </c>
      <c r="X55" s="58">
        <f t="shared" si="135"/>
        <v>0</v>
      </c>
      <c r="Y55" s="29">
        <f t="shared" si="136"/>
        <v>0</v>
      </c>
      <c r="Z55" s="95"/>
      <c r="AA55" s="95"/>
      <c r="AB55" s="95"/>
      <c r="AC55" s="95"/>
      <c r="AD55" s="58">
        <f t="shared" si="137"/>
        <v>0</v>
      </c>
      <c r="AE55" s="58">
        <f t="shared" si="139"/>
        <v>0</v>
      </c>
      <c r="AG55" s="20">
        <f t="shared" ref="AG55:AI56" si="156">A96</f>
        <v>0</v>
      </c>
      <c r="AH55" s="20">
        <f t="shared" si="156"/>
        <v>0</v>
      </c>
      <c r="AI55" s="20">
        <f t="shared" si="156"/>
        <v>0</v>
      </c>
      <c r="AJ55" s="31" t="str">
        <f t="shared" si="118"/>
        <v>LA PRIMAUBE</v>
      </c>
      <c r="AK55" s="20">
        <f>D96</f>
        <v>0</v>
      </c>
      <c r="AL55" s="20">
        <f>J96</f>
        <v>0</v>
      </c>
      <c r="AM55" s="20">
        <f>P96</f>
        <v>0</v>
      </c>
      <c r="AN55" s="20">
        <f>W96</f>
        <v>0</v>
      </c>
      <c r="AO55" s="20">
        <f>AD96</f>
        <v>0</v>
      </c>
      <c r="AP55" s="20">
        <f t="shared" si="112"/>
        <v>0</v>
      </c>
      <c r="AQ55" s="32" t="e">
        <f t="shared" si="113"/>
        <v>#DIV/0!</v>
      </c>
      <c r="AR55" s="32" t="e">
        <f>AQ55+D96</f>
        <v>#DIV/0!</v>
      </c>
      <c r="AS55" s="31"/>
      <c r="AT55" s="31">
        <f t="shared" si="125"/>
        <v>0</v>
      </c>
      <c r="AU55" s="31">
        <f t="shared" si="126"/>
        <v>0</v>
      </c>
      <c r="AV55" s="31">
        <f t="shared" si="127"/>
        <v>0</v>
      </c>
      <c r="AW55" s="31">
        <f t="shared" si="128"/>
        <v>0</v>
      </c>
      <c r="AX55" s="31">
        <f t="shared" si="114"/>
        <v>0</v>
      </c>
      <c r="AY55" s="33"/>
      <c r="AZ55" s="284" t="s">
        <v>102</v>
      </c>
      <c r="BA55" s="284" t="s">
        <v>224</v>
      </c>
      <c r="BB55" s="284" t="s">
        <v>201</v>
      </c>
      <c r="BC55" s="284" t="s">
        <v>179</v>
      </c>
      <c r="BD55" s="172">
        <v>18</v>
      </c>
      <c r="BE55" s="103">
        <v>0</v>
      </c>
      <c r="BF55" s="20">
        <v>81</v>
      </c>
      <c r="BG55" s="20">
        <v>0</v>
      </c>
      <c r="BH55" s="20">
        <v>0</v>
      </c>
      <c r="BI55" s="20">
        <v>81</v>
      </c>
      <c r="BJ55" s="32">
        <v>27</v>
      </c>
      <c r="BK55" s="32">
        <v>27</v>
      </c>
      <c r="BL55" s="148"/>
      <c r="BM55" s="31">
        <v>0</v>
      </c>
      <c r="BN55" s="31">
        <v>3</v>
      </c>
      <c r="BO55" s="31">
        <v>0</v>
      </c>
      <c r="BP55" s="31">
        <v>0</v>
      </c>
      <c r="BQ55" s="31">
        <v>3</v>
      </c>
      <c r="BR55" s="255"/>
      <c r="BS55" s="278">
        <v>1</v>
      </c>
      <c r="BT55" t="s">
        <v>102</v>
      </c>
      <c r="BU55" s="172" t="s">
        <v>121</v>
      </c>
      <c r="BV55" s="172" t="s">
        <v>68</v>
      </c>
      <c r="BW55" s="148" t="s">
        <v>120</v>
      </c>
      <c r="BX55" s="172">
        <v>14</v>
      </c>
      <c r="BY55" s="103">
        <v>109</v>
      </c>
      <c r="BZ55" s="20">
        <v>131</v>
      </c>
      <c r="CA55" s="20">
        <v>137</v>
      </c>
      <c r="CB55" s="20">
        <v>117</v>
      </c>
      <c r="CC55" s="20">
        <v>494</v>
      </c>
      <c r="CD55" s="32">
        <v>41.166666666666664</v>
      </c>
      <c r="CE55" s="32">
        <v>55.166666666666664</v>
      </c>
      <c r="CF55" s="148"/>
      <c r="CG55" s="31">
        <v>3</v>
      </c>
      <c r="CH55" s="31">
        <v>3</v>
      </c>
      <c r="CI55" s="31">
        <v>3</v>
      </c>
      <c r="CJ55" s="31">
        <v>3</v>
      </c>
      <c r="CK55" s="31">
        <v>12</v>
      </c>
      <c r="CM55" s="250">
        <v>19</v>
      </c>
      <c r="CN55" s="133" t="s">
        <v>82</v>
      </c>
      <c r="CO55" s="134">
        <v>223</v>
      </c>
      <c r="CP55" s="134">
        <v>36</v>
      </c>
      <c r="CQ55" s="134">
        <v>259</v>
      </c>
      <c r="CR55" s="134">
        <v>259</v>
      </c>
      <c r="CS55" s="134">
        <v>18</v>
      </c>
      <c r="CT55" s="134">
        <v>277</v>
      </c>
      <c r="CU55" s="134">
        <v>234</v>
      </c>
      <c r="CV55" s="134">
        <v>48</v>
      </c>
      <c r="CW55" s="134">
        <v>282</v>
      </c>
      <c r="CX55" s="134">
        <v>232</v>
      </c>
      <c r="CY55" s="134">
        <v>39</v>
      </c>
      <c r="CZ55" s="134">
        <v>271</v>
      </c>
      <c r="DA55" s="134">
        <v>948</v>
      </c>
      <c r="DB55" s="134">
        <v>141</v>
      </c>
      <c r="DC55" s="242">
        <v>1089</v>
      </c>
      <c r="DD55" s="135">
        <v>22.6875</v>
      </c>
      <c r="DE55" s="135">
        <v>19.75</v>
      </c>
      <c r="DF55" s="134">
        <v>12</v>
      </c>
      <c r="DG55" s="134">
        <v>12</v>
      </c>
      <c r="DH55" s="134">
        <v>12</v>
      </c>
      <c r="DI55" s="134">
        <v>12</v>
      </c>
      <c r="DJ55" s="136">
        <v>48</v>
      </c>
    </row>
    <row r="56" spans="1:114" ht="18.95" customHeight="1" thickBot="1" x14ac:dyDescent="0.25">
      <c r="A56" s="88"/>
      <c r="B56" s="89"/>
      <c r="C56" s="89"/>
      <c r="D56" s="90"/>
      <c r="E56" s="55">
        <f t="shared" si="129"/>
        <v>0</v>
      </c>
      <c r="F56" s="92"/>
      <c r="G56" s="92"/>
      <c r="H56" s="92"/>
      <c r="I56" s="92">
        <v>0</v>
      </c>
      <c r="J56" s="58">
        <f t="shared" si="130"/>
        <v>0</v>
      </c>
      <c r="K56" s="29">
        <f t="shared" si="131"/>
        <v>0</v>
      </c>
      <c r="L56" s="92"/>
      <c r="M56" s="92"/>
      <c r="N56" s="92"/>
      <c r="O56" s="92"/>
      <c r="P56" s="58">
        <f t="shared" si="132"/>
        <v>0</v>
      </c>
      <c r="Q56" s="58">
        <f t="shared" si="133"/>
        <v>0</v>
      </c>
      <c r="R56" s="29">
        <f t="shared" si="138"/>
        <v>0</v>
      </c>
      <c r="S56" s="92"/>
      <c r="T56" s="92"/>
      <c r="U56" s="92"/>
      <c r="V56" s="92"/>
      <c r="W56" s="58">
        <f t="shared" si="134"/>
        <v>0</v>
      </c>
      <c r="X56" s="58">
        <f t="shared" si="135"/>
        <v>0</v>
      </c>
      <c r="Y56" s="29">
        <f t="shared" si="136"/>
        <v>0</v>
      </c>
      <c r="Z56" s="92"/>
      <c r="AA56" s="92"/>
      <c r="AB56" s="92"/>
      <c r="AC56" s="92"/>
      <c r="AD56" s="150">
        <f t="shared" si="137"/>
        <v>0</v>
      </c>
      <c r="AE56" s="150">
        <f t="shared" si="139"/>
        <v>0</v>
      </c>
      <c r="AG56" s="20">
        <f t="shared" si="156"/>
        <v>0</v>
      </c>
      <c r="AH56" s="20">
        <f t="shared" si="156"/>
        <v>0</v>
      </c>
      <c r="AI56" s="20">
        <f t="shared" si="156"/>
        <v>0</v>
      </c>
      <c r="AJ56" s="31" t="str">
        <f t="shared" si="118"/>
        <v>LA PRIMAUBE</v>
      </c>
      <c r="AK56" s="20">
        <f>D97</f>
        <v>0</v>
      </c>
      <c r="AL56" s="20">
        <f>J97</f>
        <v>0</v>
      </c>
      <c r="AM56" s="20">
        <f>P97</f>
        <v>0</v>
      </c>
      <c r="AN56" s="20">
        <f>W97</f>
        <v>0</v>
      </c>
      <c r="AO56" s="20">
        <f>AD97</f>
        <v>0</v>
      </c>
      <c r="AP56" s="20">
        <f t="shared" si="112"/>
        <v>0</v>
      </c>
      <c r="AQ56" s="32" t="e">
        <f t="shared" si="113"/>
        <v>#DIV/0!</v>
      </c>
      <c r="AR56" s="32" t="e">
        <f>AQ56+D97</f>
        <v>#DIV/0!</v>
      </c>
      <c r="AS56" s="31"/>
      <c r="AT56" s="31">
        <f t="shared" si="125"/>
        <v>0</v>
      </c>
      <c r="AU56" s="31">
        <f t="shared" si="126"/>
        <v>0</v>
      </c>
      <c r="AV56" s="31">
        <f t="shared" si="127"/>
        <v>0</v>
      </c>
      <c r="AW56" s="31">
        <f t="shared" si="128"/>
        <v>0</v>
      </c>
      <c r="AX56" s="31">
        <f t="shared" si="114"/>
        <v>0</v>
      </c>
      <c r="AY56" s="33"/>
      <c r="AZ56" s="20" t="s">
        <v>102</v>
      </c>
      <c r="BA56" s="20" t="s">
        <v>111</v>
      </c>
      <c r="BB56" s="20" t="s">
        <v>203</v>
      </c>
      <c r="BC56" s="31" t="s">
        <v>175</v>
      </c>
      <c r="BD56" s="20">
        <v>19</v>
      </c>
      <c r="BE56" s="103">
        <v>76</v>
      </c>
      <c r="BF56" s="20">
        <v>0</v>
      </c>
      <c r="BG56" s="20">
        <v>0</v>
      </c>
      <c r="BH56" s="20">
        <v>0</v>
      </c>
      <c r="BI56" s="20">
        <v>76</v>
      </c>
      <c r="BJ56" s="32">
        <v>25.333333333333332</v>
      </c>
      <c r="BK56" s="32">
        <v>25.333333333333332</v>
      </c>
      <c r="BL56" s="31"/>
      <c r="BM56" s="31">
        <v>3</v>
      </c>
      <c r="BN56" s="31">
        <v>0</v>
      </c>
      <c r="BO56" s="31">
        <v>0</v>
      </c>
      <c r="BP56" s="31">
        <v>0</v>
      </c>
      <c r="BQ56" s="31">
        <v>3</v>
      </c>
      <c r="BR56" s="255"/>
      <c r="BS56" s="278">
        <v>2</v>
      </c>
      <c r="BT56" t="s">
        <v>102</v>
      </c>
      <c r="BU56" s="291" t="s">
        <v>127</v>
      </c>
      <c r="BV56" s="291" t="s">
        <v>128</v>
      </c>
      <c r="BW56" s="284" t="s">
        <v>167</v>
      </c>
      <c r="BX56" s="172">
        <v>15</v>
      </c>
      <c r="BY56" s="103">
        <v>123</v>
      </c>
      <c r="BZ56" s="20">
        <v>101</v>
      </c>
      <c r="CA56" s="20">
        <v>112</v>
      </c>
      <c r="CB56" s="20">
        <v>92</v>
      </c>
      <c r="CC56" s="20">
        <v>428</v>
      </c>
      <c r="CD56" s="32">
        <v>35.666666666666664</v>
      </c>
      <c r="CE56" s="32">
        <v>50.666666666666664</v>
      </c>
      <c r="CF56" s="148"/>
      <c r="CG56" s="31">
        <v>3</v>
      </c>
      <c r="CH56" s="31">
        <v>3</v>
      </c>
      <c r="CI56" s="31">
        <v>3</v>
      </c>
      <c r="CJ56" s="31">
        <v>3</v>
      </c>
      <c r="CK56" s="31">
        <v>12</v>
      </c>
      <c r="CM56" s="137">
        <v>20</v>
      </c>
      <c r="CN56" s="133" t="s">
        <v>170</v>
      </c>
      <c r="CO56" s="134">
        <v>229</v>
      </c>
      <c r="CP56" s="134">
        <v>57</v>
      </c>
      <c r="CQ56" s="134">
        <v>286</v>
      </c>
      <c r="CR56" s="134">
        <v>221</v>
      </c>
      <c r="CS56" s="134">
        <v>51</v>
      </c>
      <c r="CT56" s="134">
        <v>272</v>
      </c>
      <c r="CU56" s="134">
        <v>217</v>
      </c>
      <c r="CV56" s="134">
        <v>57</v>
      </c>
      <c r="CW56" s="134">
        <v>274</v>
      </c>
      <c r="CX56" s="134">
        <v>171</v>
      </c>
      <c r="CY56" s="134">
        <v>84</v>
      </c>
      <c r="CZ56" s="134">
        <v>255</v>
      </c>
      <c r="DA56" s="134">
        <v>838</v>
      </c>
      <c r="DB56" s="134">
        <v>249</v>
      </c>
      <c r="DC56" s="244">
        <v>1087</v>
      </c>
      <c r="DD56" s="135">
        <v>22.645833333333332</v>
      </c>
      <c r="DE56" s="135">
        <v>17.458333333333332</v>
      </c>
      <c r="DF56" s="134">
        <v>12</v>
      </c>
      <c r="DG56" s="134">
        <v>12</v>
      </c>
      <c r="DH56" s="134">
        <v>12</v>
      </c>
      <c r="DI56" s="134">
        <v>12</v>
      </c>
      <c r="DJ56" s="136">
        <v>48</v>
      </c>
    </row>
    <row r="57" spans="1:114" ht="18.95" customHeight="1" thickTop="1" thickBot="1" x14ac:dyDescent="0.25">
      <c r="A57" s="97" t="s">
        <v>88</v>
      </c>
      <c r="B57" s="58"/>
      <c r="C57" s="98"/>
      <c r="D57" s="99">
        <v>0</v>
      </c>
      <c r="E57" s="100">
        <f>SUM(E47:E56)</f>
        <v>57</v>
      </c>
      <c r="F57" s="41">
        <f>SUM(F47:F56)</f>
        <v>80</v>
      </c>
      <c r="G57" s="101">
        <f>SUM(G47:G56)</f>
        <v>85</v>
      </c>
      <c r="H57" s="99">
        <f>SUM(H47:H56)</f>
        <v>64</v>
      </c>
      <c r="I57" s="58"/>
      <c r="J57" s="41" t="s">
        <v>84</v>
      </c>
      <c r="K57" s="102">
        <f>SUM(K47:K56)</f>
        <v>51</v>
      </c>
      <c r="L57" s="41">
        <f>SUM(L47:L56)</f>
        <v>60</v>
      </c>
      <c r="M57" s="101">
        <f>SUM(M47:M56)</f>
        <v>82</v>
      </c>
      <c r="N57" s="101">
        <f>SUM(N47:N56)</f>
        <v>79</v>
      </c>
      <c r="O57" s="41"/>
      <c r="P57" s="41"/>
      <c r="Q57" s="41"/>
      <c r="R57" s="102">
        <f>SUM(R47:R56)</f>
        <v>57</v>
      </c>
      <c r="S57" s="41">
        <f>SUM(S47:S56)</f>
        <v>71</v>
      </c>
      <c r="T57" s="101">
        <f>SUM(T47:T56)</f>
        <v>73</v>
      </c>
      <c r="U57" s="101">
        <f>SUM(U47:U56)</f>
        <v>73</v>
      </c>
      <c r="V57" s="41"/>
      <c r="W57" s="41"/>
      <c r="X57" s="41"/>
      <c r="Y57" s="102">
        <f>SUM(Y47:Y56)</f>
        <v>84</v>
      </c>
      <c r="Z57" s="41">
        <f>SUM(Z47:Z56)</f>
        <v>45</v>
      </c>
      <c r="AA57" s="101">
        <f>SUM(AA47:AA56)</f>
        <v>71</v>
      </c>
      <c r="AB57" s="101">
        <f>SUM(AB47:AB56)</f>
        <v>55</v>
      </c>
      <c r="AC57" s="58"/>
      <c r="AD57" s="265"/>
      <c r="AE57" s="265"/>
      <c r="AG57" s="20" t="str">
        <f t="shared" ref="AG57:AG59" si="157">A108</f>
        <v>F</v>
      </c>
      <c r="AH57" s="20" t="str">
        <f t="shared" ref="AH57:AH59" si="158">B108</f>
        <v>DURAND</v>
      </c>
      <c r="AI57" s="20" t="str">
        <f t="shared" ref="AI57:AI59" si="159">C108</f>
        <v>FLORENCE</v>
      </c>
      <c r="AJ57" s="31" t="str">
        <f t="shared" ref="AJ57:AJ66" si="160">$B$105</f>
        <v>LE SEQUESTRE 1</v>
      </c>
      <c r="AK57" s="20">
        <f t="shared" ref="AK57:AK59" si="161">D108</f>
        <v>14</v>
      </c>
      <c r="AL57" s="20">
        <f t="shared" ref="AL57:AL59" si="162">J108</f>
        <v>105</v>
      </c>
      <c r="AM57" s="20">
        <f>P108</f>
        <v>104</v>
      </c>
      <c r="AN57" s="20">
        <f t="shared" ref="AN57:AN59" si="163">W108</f>
        <v>0</v>
      </c>
      <c r="AO57" s="20">
        <f t="shared" ref="AO57:AO59" si="164">AD108</f>
        <v>0</v>
      </c>
      <c r="AP57" s="20">
        <f t="shared" si="112"/>
        <v>209</v>
      </c>
      <c r="AQ57" s="32">
        <f t="shared" si="113"/>
        <v>34.833333333333336</v>
      </c>
      <c r="AR57" s="32">
        <f t="shared" ref="AR57:AR59" si="165">AQ57+D108</f>
        <v>48.833333333333336</v>
      </c>
      <c r="AS57" s="31"/>
      <c r="AT57" s="31">
        <f t="shared" ref="AT57:AT59" si="166">IF(AL57&gt;0,$H$105,0)</f>
        <v>3</v>
      </c>
      <c r="AU57" s="31">
        <f t="shared" ref="AU57:AU59" si="167">IF(AM57&gt;0,$N$105,0)</f>
        <v>3</v>
      </c>
      <c r="AV57" s="31">
        <f t="shared" ref="AV57:AV59" si="168">IF(AN57&gt;0,$U$105,0)</f>
        <v>0</v>
      </c>
      <c r="AW57" s="31">
        <f t="shared" ref="AW57:AW59" si="169">IF(AO57&gt;0,$AB$105,0)</f>
        <v>0</v>
      </c>
      <c r="AX57" s="31">
        <f t="shared" si="114"/>
        <v>6</v>
      </c>
      <c r="AY57" s="33"/>
      <c r="AZ57" s="148" t="s">
        <v>102</v>
      </c>
      <c r="BA57" s="148" t="s">
        <v>195</v>
      </c>
      <c r="BB57" s="148" t="s">
        <v>38</v>
      </c>
      <c r="BC57" s="148" t="s">
        <v>238</v>
      </c>
      <c r="BD57" s="172">
        <v>15</v>
      </c>
      <c r="BE57" s="103">
        <v>0</v>
      </c>
      <c r="BF57" s="20">
        <v>0</v>
      </c>
      <c r="BG57" s="20">
        <v>0</v>
      </c>
      <c r="BH57" s="20">
        <v>0</v>
      </c>
      <c r="BI57" s="20">
        <v>0</v>
      </c>
      <c r="BJ57" s="32" t="e">
        <v>#DIV/0!</v>
      </c>
      <c r="BK57" s="32" t="e">
        <v>#DIV/0!</v>
      </c>
      <c r="BL57" s="148"/>
      <c r="BM57" s="31">
        <v>0</v>
      </c>
      <c r="BN57" s="31">
        <v>0</v>
      </c>
      <c r="BO57" s="31">
        <v>0</v>
      </c>
      <c r="BP57" s="31">
        <v>0</v>
      </c>
      <c r="BQ57" s="31">
        <v>0</v>
      </c>
      <c r="BR57" s="255"/>
      <c r="BS57" s="278">
        <v>3</v>
      </c>
      <c r="BT57" t="s">
        <v>102</v>
      </c>
      <c r="BU57" s="20" t="s">
        <v>199</v>
      </c>
      <c r="BV57" s="20" t="s">
        <v>99</v>
      </c>
      <c r="BW57" s="31" t="s">
        <v>105</v>
      </c>
      <c r="BX57" s="20">
        <v>14</v>
      </c>
      <c r="BY57" s="20">
        <v>108</v>
      </c>
      <c r="BZ57" s="20">
        <v>98</v>
      </c>
      <c r="CA57" s="20">
        <v>112</v>
      </c>
      <c r="CB57" s="20">
        <v>109</v>
      </c>
      <c r="CC57" s="20">
        <v>427</v>
      </c>
      <c r="CD57" s="32">
        <v>35.583333333333336</v>
      </c>
      <c r="CE57" s="32">
        <v>49.583333333333336</v>
      </c>
      <c r="CF57" s="31"/>
      <c r="CG57" s="31">
        <v>3</v>
      </c>
      <c r="CH57" s="31">
        <v>3</v>
      </c>
      <c r="CI57" s="31">
        <v>3</v>
      </c>
      <c r="CJ57" s="31">
        <v>3</v>
      </c>
      <c r="CK57" s="31">
        <v>12</v>
      </c>
      <c r="CM57" s="137">
        <v>21</v>
      </c>
      <c r="CN57" s="133" t="s">
        <v>78</v>
      </c>
      <c r="CO57" s="134">
        <v>232</v>
      </c>
      <c r="CP57" s="134">
        <v>54</v>
      </c>
      <c r="CQ57" s="134">
        <v>286</v>
      </c>
      <c r="CR57" s="134">
        <v>200</v>
      </c>
      <c r="CS57" s="134">
        <v>87</v>
      </c>
      <c r="CT57" s="134">
        <v>287</v>
      </c>
      <c r="CU57" s="134">
        <v>167</v>
      </c>
      <c r="CV57" s="134">
        <v>84</v>
      </c>
      <c r="CW57" s="134">
        <v>251</v>
      </c>
      <c r="CX57" s="134">
        <v>176</v>
      </c>
      <c r="CY57" s="134">
        <v>84</v>
      </c>
      <c r="CZ57" s="134">
        <v>260</v>
      </c>
      <c r="DA57" s="134">
        <v>775</v>
      </c>
      <c r="DB57" s="134">
        <v>309</v>
      </c>
      <c r="DC57" s="242">
        <v>1084</v>
      </c>
      <c r="DD57" s="135">
        <v>22.583333333333332</v>
      </c>
      <c r="DE57" s="135">
        <v>16.145833333333332</v>
      </c>
      <c r="DF57" s="134">
        <v>12</v>
      </c>
      <c r="DG57" s="134">
        <v>12</v>
      </c>
      <c r="DH57" s="134">
        <v>12</v>
      </c>
      <c r="DI57" s="134">
        <v>12</v>
      </c>
      <c r="DJ57" s="136">
        <v>48</v>
      </c>
    </row>
    <row r="58" spans="1:114" ht="18.95" customHeight="1" thickBot="1" x14ac:dyDescent="0.25">
      <c r="A58" s="104" t="s">
        <v>131</v>
      </c>
      <c r="B58" s="105"/>
      <c r="C58" s="105"/>
      <c r="D58" s="105"/>
      <c r="E58" s="105"/>
      <c r="F58" s="105"/>
      <c r="G58" s="105"/>
      <c r="H58" s="296">
        <f>SUM(J47:J56)/($H$44*4)</f>
        <v>19.083333333333332</v>
      </c>
      <c r="I58" s="296"/>
      <c r="J58" s="58">
        <f>F57+G57+H57+I57</f>
        <v>229</v>
      </c>
      <c r="K58" s="107"/>
      <c r="L58" s="106"/>
      <c r="M58" s="296">
        <f>SUM(P47:P56)/($N$44*4)</f>
        <v>18.416666666666668</v>
      </c>
      <c r="N58" s="296"/>
      <c r="O58" s="296"/>
      <c r="P58" s="58">
        <f>SUM(L57:O57)</f>
        <v>221</v>
      </c>
      <c r="Q58" s="105"/>
      <c r="R58" s="108"/>
      <c r="S58" s="105"/>
      <c r="T58" s="105"/>
      <c r="U58" s="296">
        <f>SUM(W47:W56)/($U$44*4)</f>
        <v>18.083333333333332</v>
      </c>
      <c r="V58" s="296"/>
      <c r="W58" s="58">
        <f>SUM(S57:V57)</f>
        <v>217</v>
      </c>
      <c r="X58" s="58"/>
      <c r="Y58" s="108"/>
      <c r="Z58" s="105"/>
      <c r="AA58" s="105"/>
      <c r="AB58" s="296">
        <f>SUM(AD47:AD56)/($AB$44*4)</f>
        <v>14.25</v>
      </c>
      <c r="AC58" s="296"/>
      <c r="AD58" s="58">
        <f>SUM(Z57:AC57)</f>
        <v>171</v>
      </c>
      <c r="AE58" s="58"/>
      <c r="AG58" s="20" t="str">
        <f t="shared" si="157"/>
        <v>S</v>
      </c>
      <c r="AH58" s="20" t="str">
        <f t="shared" si="158"/>
        <v xml:space="preserve">LAVAL </v>
      </c>
      <c r="AI58" s="20" t="str">
        <f t="shared" si="159"/>
        <v>JEAN</v>
      </c>
      <c r="AJ58" s="31" t="str">
        <f t="shared" si="160"/>
        <v>LE SEQUESTRE 1</v>
      </c>
      <c r="AK58" s="20">
        <f t="shared" si="161"/>
        <v>11</v>
      </c>
      <c r="AL58" s="103">
        <f t="shared" si="162"/>
        <v>108</v>
      </c>
      <c r="AM58" s="20">
        <f>P109</f>
        <v>110</v>
      </c>
      <c r="AN58" s="20">
        <f t="shared" si="163"/>
        <v>110</v>
      </c>
      <c r="AO58" s="20">
        <f t="shared" si="164"/>
        <v>96</v>
      </c>
      <c r="AP58" s="20">
        <f t="shared" si="112"/>
        <v>424</v>
      </c>
      <c r="AQ58" s="32">
        <f t="shared" si="113"/>
        <v>35.333333333333336</v>
      </c>
      <c r="AR58" s="32">
        <f t="shared" si="165"/>
        <v>46.333333333333336</v>
      </c>
      <c r="AS58" s="31"/>
      <c r="AT58" s="31">
        <f t="shared" si="166"/>
        <v>3</v>
      </c>
      <c r="AU58" s="31">
        <f t="shared" si="167"/>
        <v>3</v>
      </c>
      <c r="AV58" s="31">
        <f t="shared" si="168"/>
        <v>3</v>
      </c>
      <c r="AW58" s="31">
        <f t="shared" si="169"/>
        <v>3</v>
      </c>
      <c r="AX58" s="31">
        <f t="shared" si="114"/>
        <v>12</v>
      </c>
      <c r="AY58" s="33"/>
      <c r="AZ58" s="20" t="s">
        <v>140</v>
      </c>
      <c r="BA58" s="20" t="s">
        <v>202</v>
      </c>
      <c r="BB58" s="20" t="s">
        <v>225</v>
      </c>
      <c r="BC58" s="31" t="s">
        <v>170</v>
      </c>
      <c r="BD58" s="20">
        <v>13</v>
      </c>
      <c r="BE58" s="20">
        <v>0</v>
      </c>
      <c r="BF58" s="20">
        <v>99</v>
      </c>
      <c r="BG58" s="20">
        <v>0</v>
      </c>
      <c r="BH58" s="20">
        <v>82</v>
      </c>
      <c r="BI58" s="20">
        <v>181</v>
      </c>
      <c r="BJ58" s="32">
        <v>30.166666666666668</v>
      </c>
      <c r="BK58" s="32">
        <v>43.166666666666671</v>
      </c>
      <c r="BL58" s="31"/>
      <c r="BM58" s="31">
        <v>0</v>
      </c>
      <c r="BN58" s="31">
        <v>3</v>
      </c>
      <c r="BO58" s="31">
        <v>0</v>
      </c>
      <c r="BP58" s="31">
        <v>3</v>
      </c>
      <c r="BQ58" s="31">
        <v>6</v>
      </c>
      <c r="BR58" s="255"/>
      <c r="BS58" s="59">
        <v>4</v>
      </c>
      <c r="BT58" t="s">
        <v>102</v>
      </c>
      <c r="BU58" s="20" t="s">
        <v>111</v>
      </c>
      <c r="BV58" s="20" t="s">
        <v>112</v>
      </c>
      <c r="BW58" s="31" t="s">
        <v>175</v>
      </c>
      <c r="BX58" s="20">
        <v>15</v>
      </c>
      <c r="BY58" s="20">
        <v>93</v>
      </c>
      <c r="BZ58" s="20">
        <v>116</v>
      </c>
      <c r="CA58" s="20">
        <v>108</v>
      </c>
      <c r="CB58" s="20">
        <v>100</v>
      </c>
      <c r="CC58" s="20">
        <v>417</v>
      </c>
      <c r="CD58" s="32">
        <v>34.75</v>
      </c>
      <c r="CE58" s="32">
        <v>34.75</v>
      </c>
      <c r="CF58" s="31"/>
      <c r="CG58" s="31">
        <v>3</v>
      </c>
      <c r="CH58" s="31">
        <v>3</v>
      </c>
      <c r="CI58" s="31">
        <v>3</v>
      </c>
      <c r="CJ58" s="31">
        <v>3</v>
      </c>
      <c r="CK58" s="31">
        <v>12</v>
      </c>
      <c r="CM58" s="250">
        <v>22</v>
      </c>
      <c r="CN58" s="133" t="s">
        <v>120</v>
      </c>
      <c r="CO58" s="134">
        <v>181</v>
      </c>
      <c r="CP58" s="134">
        <v>96</v>
      </c>
      <c r="CQ58" s="134">
        <v>277</v>
      </c>
      <c r="CR58" s="134">
        <v>131</v>
      </c>
      <c r="CS58" s="134">
        <v>42</v>
      </c>
      <c r="CT58" s="134">
        <v>173</v>
      </c>
      <c r="CU58" s="134">
        <v>137</v>
      </c>
      <c r="CV58" s="134">
        <v>42</v>
      </c>
      <c r="CW58" s="134">
        <v>179</v>
      </c>
      <c r="CX58" s="134">
        <v>185</v>
      </c>
      <c r="CY58" s="134">
        <v>96</v>
      </c>
      <c r="CZ58" s="134">
        <v>281</v>
      </c>
      <c r="DA58" s="134">
        <v>634</v>
      </c>
      <c r="DB58" s="134">
        <v>276</v>
      </c>
      <c r="DC58" s="138">
        <v>910</v>
      </c>
      <c r="DD58" s="135">
        <v>18.958333333333332</v>
      </c>
      <c r="DE58" s="135">
        <v>13.208333333333334</v>
      </c>
      <c r="DF58" s="134">
        <v>12</v>
      </c>
      <c r="DG58" s="134">
        <v>12</v>
      </c>
      <c r="DH58" s="134">
        <v>12</v>
      </c>
      <c r="DI58" s="134">
        <v>12</v>
      </c>
      <c r="DJ58" s="136">
        <v>48</v>
      </c>
    </row>
    <row r="59" spans="1:114" ht="18.95" customHeight="1" thickTop="1" thickBot="1" x14ac:dyDescent="0.25">
      <c r="A59" s="104" t="s">
        <v>93</v>
      </c>
      <c r="B59" s="105"/>
      <c r="C59" s="105"/>
      <c r="D59" s="105"/>
      <c r="E59" s="105"/>
      <c r="F59" s="105"/>
      <c r="G59" s="105"/>
      <c r="H59" s="109" t="s">
        <v>13</v>
      </c>
      <c r="I59" s="110"/>
      <c r="J59" s="111">
        <f>J58+E57</f>
        <v>286</v>
      </c>
      <c r="K59" s="112"/>
      <c r="L59" s="105"/>
      <c r="M59" s="105"/>
      <c r="N59" s="105"/>
      <c r="O59" s="109" t="s">
        <v>13</v>
      </c>
      <c r="P59" s="110"/>
      <c r="Q59" s="111">
        <f>P58+K57</f>
        <v>272</v>
      </c>
      <c r="R59" s="108"/>
      <c r="S59" s="105"/>
      <c r="T59" s="105"/>
      <c r="U59" s="105"/>
      <c r="V59" s="109" t="s">
        <v>13</v>
      </c>
      <c r="W59" s="110"/>
      <c r="X59" s="111">
        <f>R57+W58</f>
        <v>274</v>
      </c>
      <c r="Y59" s="108"/>
      <c r="Z59" s="105"/>
      <c r="AA59" s="105"/>
      <c r="AB59" s="105"/>
      <c r="AC59" s="109" t="s">
        <v>13</v>
      </c>
      <c r="AD59" s="110"/>
      <c r="AE59" s="111">
        <f>Y57+AD58</f>
        <v>255</v>
      </c>
      <c r="AG59" s="20" t="str">
        <f t="shared" si="157"/>
        <v>S</v>
      </c>
      <c r="AH59" s="20" t="str">
        <f t="shared" si="158"/>
        <v>POUJADE</v>
      </c>
      <c r="AI59" s="20" t="str">
        <f t="shared" si="159"/>
        <v>FREDERIC</v>
      </c>
      <c r="AJ59" s="31" t="str">
        <f t="shared" si="160"/>
        <v>LE SEQUESTRE 1</v>
      </c>
      <c r="AK59" s="20">
        <f t="shared" si="161"/>
        <v>9</v>
      </c>
      <c r="AL59" s="20">
        <f t="shared" si="162"/>
        <v>0</v>
      </c>
      <c r="AM59" s="20">
        <f>P110</f>
        <v>0</v>
      </c>
      <c r="AN59" s="20">
        <f t="shared" si="163"/>
        <v>0</v>
      </c>
      <c r="AO59" s="20">
        <f t="shared" si="164"/>
        <v>0</v>
      </c>
      <c r="AP59" s="20">
        <f t="shared" si="112"/>
        <v>0</v>
      </c>
      <c r="AQ59" s="32" t="e">
        <f t="shared" si="113"/>
        <v>#DIV/0!</v>
      </c>
      <c r="AR59" s="32" t="e">
        <f t="shared" si="165"/>
        <v>#DIV/0!</v>
      </c>
      <c r="AS59" s="31"/>
      <c r="AT59" s="31">
        <f t="shared" si="166"/>
        <v>0</v>
      </c>
      <c r="AU59" s="31">
        <f t="shared" si="167"/>
        <v>0</v>
      </c>
      <c r="AV59" s="31">
        <f t="shared" si="168"/>
        <v>0</v>
      </c>
      <c r="AW59" s="31">
        <f t="shared" si="169"/>
        <v>0</v>
      </c>
      <c r="AX59" s="31">
        <f t="shared" si="114"/>
        <v>0</v>
      </c>
      <c r="AY59" s="33"/>
      <c r="AZ59" s="20" t="s">
        <v>108</v>
      </c>
      <c r="BA59" s="20" t="s">
        <v>133</v>
      </c>
      <c r="BB59" s="20" t="s">
        <v>134</v>
      </c>
      <c r="BC59" s="31" t="s">
        <v>105</v>
      </c>
      <c r="BD59" s="20">
        <v>9</v>
      </c>
      <c r="BE59" s="103">
        <v>98</v>
      </c>
      <c r="BF59" s="20">
        <v>110</v>
      </c>
      <c r="BG59" s="20">
        <v>111</v>
      </c>
      <c r="BH59" s="20">
        <v>121</v>
      </c>
      <c r="BI59" s="20">
        <v>440</v>
      </c>
      <c r="BJ59" s="32">
        <v>36.666666666666664</v>
      </c>
      <c r="BK59" s="32">
        <v>45.666666666666664</v>
      </c>
      <c r="BL59" s="31"/>
      <c r="BM59" s="31">
        <v>3</v>
      </c>
      <c r="BN59" s="31">
        <v>3</v>
      </c>
      <c r="BO59" s="31">
        <v>3</v>
      </c>
      <c r="BP59" s="31">
        <v>3</v>
      </c>
      <c r="BQ59" s="31">
        <v>12</v>
      </c>
      <c r="BR59" s="255"/>
      <c r="BS59" s="59">
        <v>5</v>
      </c>
      <c r="BT59" t="s">
        <v>102</v>
      </c>
      <c r="BU59" s="20" t="s">
        <v>205</v>
      </c>
      <c r="BV59" s="20" t="s">
        <v>206</v>
      </c>
      <c r="BW59" s="96" t="s">
        <v>176</v>
      </c>
      <c r="BX59" s="20">
        <v>19</v>
      </c>
      <c r="BY59" s="20">
        <v>101</v>
      </c>
      <c r="BZ59" s="20">
        <v>0</v>
      </c>
      <c r="CA59" s="20">
        <v>100</v>
      </c>
      <c r="CB59" s="20">
        <v>119</v>
      </c>
      <c r="CC59" s="20">
        <v>320</v>
      </c>
      <c r="CD59" s="32">
        <v>35.555555555555557</v>
      </c>
      <c r="CE59" s="32">
        <v>40.555555555555557</v>
      </c>
      <c r="CF59" s="31"/>
      <c r="CG59" s="31">
        <v>3</v>
      </c>
      <c r="CH59" s="31">
        <v>0</v>
      </c>
      <c r="CI59" s="31">
        <v>3</v>
      </c>
      <c r="CJ59" s="31">
        <v>3</v>
      </c>
      <c r="CK59" s="31">
        <v>9</v>
      </c>
      <c r="CM59" s="137">
        <v>23</v>
      </c>
      <c r="CN59" s="133" t="s">
        <v>238</v>
      </c>
      <c r="CO59" s="134">
        <v>168</v>
      </c>
      <c r="CP59" s="134">
        <v>99</v>
      </c>
      <c r="CQ59" s="134">
        <v>267</v>
      </c>
      <c r="CR59" s="134">
        <v>140</v>
      </c>
      <c r="CS59" s="134">
        <v>114</v>
      </c>
      <c r="CT59" s="134">
        <v>254</v>
      </c>
      <c r="CU59" s="134">
        <v>0</v>
      </c>
      <c r="CV59" s="134">
        <v>0</v>
      </c>
      <c r="CW59" s="134">
        <v>0</v>
      </c>
      <c r="CX59" s="134">
        <v>138</v>
      </c>
      <c r="CY59" s="134">
        <v>114</v>
      </c>
      <c r="CZ59" s="134">
        <v>252</v>
      </c>
      <c r="DA59" s="134">
        <v>446</v>
      </c>
      <c r="DB59" s="134">
        <v>327</v>
      </c>
      <c r="DC59" s="244">
        <v>773</v>
      </c>
      <c r="DD59" s="135">
        <v>21.472222222222221</v>
      </c>
      <c r="DE59" s="135">
        <v>12.388888888888889</v>
      </c>
      <c r="DF59" s="134">
        <v>12</v>
      </c>
      <c r="DG59" s="134">
        <v>12</v>
      </c>
      <c r="DH59" s="134">
        <v>0</v>
      </c>
      <c r="DI59" s="134">
        <v>12</v>
      </c>
      <c r="DJ59" s="136">
        <v>36</v>
      </c>
    </row>
    <row r="60" spans="1:114" ht="18.95" customHeight="1" thickTop="1" thickBot="1" x14ac:dyDescent="0.25">
      <c r="A60" s="114" t="s">
        <v>41</v>
      </c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09" t="s">
        <v>13</v>
      </c>
      <c r="P60" s="110"/>
      <c r="Q60" s="111">
        <f>(J59+Q59)</f>
        <v>558</v>
      </c>
      <c r="R60" s="116"/>
      <c r="S60" s="115"/>
      <c r="T60" s="115"/>
      <c r="U60" s="115" t="s">
        <v>84</v>
      </c>
      <c r="V60" s="109" t="s">
        <v>13</v>
      </c>
      <c r="W60" s="110"/>
      <c r="X60" s="111">
        <f>J59+Q59+X59</f>
        <v>832</v>
      </c>
      <c r="Y60" s="116"/>
      <c r="Z60" s="115"/>
      <c r="AA60" s="115"/>
      <c r="AB60" s="115" t="s">
        <v>84</v>
      </c>
      <c r="AC60" s="109" t="s">
        <v>13</v>
      </c>
      <c r="AD60" s="110"/>
      <c r="AE60" s="111">
        <f>J59+Q59+X59+AE59</f>
        <v>1087</v>
      </c>
      <c r="AG60" s="20" t="str">
        <f t="shared" ref="AG60:AG66" si="170">A111</f>
        <v>F</v>
      </c>
      <c r="AH60" s="20" t="str">
        <f t="shared" ref="AH60:AH66" si="171">B111</f>
        <v>FOSCHINO</v>
      </c>
      <c r="AI60" s="20" t="str">
        <f t="shared" ref="AI60:AI66" si="172">C111</f>
        <v>PATRICIA</v>
      </c>
      <c r="AJ60" s="31" t="str">
        <f t="shared" si="160"/>
        <v>LE SEQUESTRE 1</v>
      </c>
      <c r="AK60" s="20">
        <f t="shared" ref="AK60:AK66" si="173">D111</f>
        <v>19</v>
      </c>
      <c r="AL60" s="20">
        <f t="shared" ref="AL60:AL66" si="174">J111</f>
        <v>0</v>
      </c>
      <c r="AM60" s="20">
        <f t="shared" ref="AM60:AM66" si="175">P111</f>
        <v>0</v>
      </c>
      <c r="AN60" s="20">
        <f t="shared" ref="AN60:AN66" si="176">W111</f>
        <v>78</v>
      </c>
      <c r="AO60" s="20">
        <f t="shared" ref="AO60:AO66" si="177">AD111</f>
        <v>62</v>
      </c>
      <c r="AP60" s="20">
        <f t="shared" ref="AP60:AP66" si="178">SUM(AL60:AO60)</f>
        <v>140</v>
      </c>
      <c r="AQ60" s="32">
        <f t="shared" ref="AQ60:AQ66" si="179">AP60/AX60</f>
        <v>23.333333333333332</v>
      </c>
      <c r="AR60" s="32">
        <f t="shared" ref="AR60:AR66" si="180">AQ60+D111</f>
        <v>42.333333333333329</v>
      </c>
      <c r="AS60" s="31"/>
      <c r="AT60" s="31">
        <f t="shared" ref="AT60:AT66" si="181">IF(AL60&gt;0,$H$105,0)</f>
        <v>0</v>
      </c>
      <c r="AU60" s="31">
        <f t="shared" ref="AU60:AU66" si="182">IF(AM60&gt;0,$N$105,0)</f>
        <v>0</v>
      </c>
      <c r="AV60" s="31">
        <f t="shared" ref="AV60:AV66" si="183">IF(AN60&gt;0,$U$105,0)</f>
        <v>3</v>
      </c>
      <c r="AW60" s="31">
        <f t="shared" ref="AW60:AW66" si="184">IF(AO60&gt;0,$AB$105,0)</f>
        <v>3</v>
      </c>
      <c r="AX60" s="31">
        <f t="shared" ref="AX60:AX66" si="185">SUM(AT60:AW60)</f>
        <v>6</v>
      </c>
      <c r="AY60" s="33"/>
      <c r="AZ60" s="284" t="s">
        <v>108</v>
      </c>
      <c r="BA60" s="284" t="s">
        <v>109</v>
      </c>
      <c r="BB60" s="284" t="s">
        <v>110</v>
      </c>
      <c r="BC60" s="284" t="s">
        <v>210</v>
      </c>
      <c r="BD60" s="172">
        <v>12</v>
      </c>
      <c r="BE60" s="103">
        <v>94</v>
      </c>
      <c r="BF60" s="20">
        <v>115</v>
      </c>
      <c r="BG60" s="20">
        <v>126</v>
      </c>
      <c r="BH60" s="20">
        <v>0</v>
      </c>
      <c r="BI60" s="20">
        <v>335</v>
      </c>
      <c r="BJ60" s="32">
        <v>37.222222222222221</v>
      </c>
      <c r="BK60" s="32">
        <v>37.222222222222221</v>
      </c>
      <c r="BL60" s="148"/>
      <c r="BM60" s="31">
        <v>3</v>
      </c>
      <c r="BN60" s="31">
        <v>3</v>
      </c>
      <c r="BO60" s="31">
        <v>3</v>
      </c>
      <c r="BP60" s="31">
        <v>0</v>
      </c>
      <c r="BQ60" s="31">
        <v>9</v>
      </c>
      <c r="BR60" s="255"/>
      <c r="BS60" s="59">
        <v>6</v>
      </c>
      <c r="BT60" t="s">
        <v>102</v>
      </c>
      <c r="BU60" s="291" t="s">
        <v>116</v>
      </c>
      <c r="BV60" s="291" t="s">
        <v>117</v>
      </c>
      <c r="BW60" s="284" t="s">
        <v>175</v>
      </c>
      <c r="BX60" s="172">
        <v>16</v>
      </c>
      <c r="BY60" s="103">
        <v>0</v>
      </c>
      <c r="BZ60" s="20">
        <v>79</v>
      </c>
      <c r="CA60" s="20">
        <v>100</v>
      </c>
      <c r="CB60" s="20">
        <v>91</v>
      </c>
      <c r="CC60" s="20">
        <v>270</v>
      </c>
      <c r="CD60" s="32">
        <v>30</v>
      </c>
      <c r="CE60" s="32">
        <v>30</v>
      </c>
      <c r="CF60" s="148"/>
      <c r="CG60" s="31">
        <v>0</v>
      </c>
      <c r="CH60" s="31">
        <v>3</v>
      </c>
      <c r="CI60" s="31">
        <v>3</v>
      </c>
      <c r="CJ60" s="31">
        <v>3</v>
      </c>
      <c r="CK60" s="31">
        <v>9</v>
      </c>
      <c r="DF60" s="1">
        <v>0</v>
      </c>
      <c r="DG60" s="1">
        <v>0</v>
      </c>
      <c r="DH60" s="1">
        <v>0</v>
      </c>
      <c r="DI60" s="1">
        <v>0</v>
      </c>
    </row>
    <row r="61" spans="1:114" ht="18.95" customHeight="1" thickTop="1" thickBot="1" x14ac:dyDescent="0.25">
      <c r="A61" s="119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1"/>
      <c r="P61" s="120"/>
      <c r="Q61" s="120"/>
      <c r="R61" s="120"/>
      <c r="S61" s="120"/>
      <c r="T61" s="120"/>
      <c r="U61" s="120"/>
      <c r="V61" s="121"/>
      <c r="W61" s="120"/>
      <c r="X61" s="120"/>
      <c r="Y61" s="120"/>
      <c r="Z61" s="120"/>
      <c r="AA61" s="120"/>
      <c r="AB61" s="120"/>
      <c r="AC61" s="121"/>
      <c r="AD61" s="120"/>
      <c r="AE61" s="120"/>
      <c r="AG61" s="20">
        <f t="shared" si="170"/>
        <v>0</v>
      </c>
      <c r="AH61" s="20">
        <f t="shared" si="171"/>
        <v>0</v>
      </c>
      <c r="AI61" s="20">
        <f t="shared" si="172"/>
        <v>0</v>
      </c>
      <c r="AJ61" s="31" t="str">
        <f t="shared" si="160"/>
        <v>LE SEQUESTRE 1</v>
      </c>
      <c r="AK61" s="20">
        <f t="shared" si="173"/>
        <v>0</v>
      </c>
      <c r="AL61" s="20">
        <f t="shared" si="174"/>
        <v>0</v>
      </c>
      <c r="AM61" s="20">
        <f t="shared" si="175"/>
        <v>0</v>
      </c>
      <c r="AN61" s="20">
        <f t="shared" si="176"/>
        <v>0</v>
      </c>
      <c r="AO61" s="20">
        <f t="shared" si="177"/>
        <v>0</v>
      </c>
      <c r="AP61" s="20">
        <f t="shared" si="178"/>
        <v>0</v>
      </c>
      <c r="AQ61" s="32" t="e">
        <f t="shared" si="179"/>
        <v>#DIV/0!</v>
      </c>
      <c r="AR61" s="32" t="e">
        <f t="shared" si="180"/>
        <v>#DIV/0!</v>
      </c>
      <c r="AS61" s="31"/>
      <c r="AT61" s="31">
        <f t="shared" si="181"/>
        <v>0</v>
      </c>
      <c r="AU61" s="31">
        <f t="shared" si="182"/>
        <v>0</v>
      </c>
      <c r="AV61" s="31">
        <f t="shared" si="183"/>
        <v>0</v>
      </c>
      <c r="AW61" s="31">
        <f t="shared" si="184"/>
        <v>0</v>
      </c>
      <c r="AX61" s="31">
        <f t="shared" si="185"/>
        <v>0</v>
      </c>
      <c r="AY61" s="33"/>
      <c r="AZ61" s="20" t="s">
        <v>108</v>
      </c>
      <c r="BA61" s="20" t="s">
        <v>135</v>
      </c>
      <c r="BB61" s="20" t="s">
        <v>136</v>
      </c>
      <c r="BC61" s="31" t="s">
        <v>171</v>
      </c>
      <c r="BD61" s="20">
        <v>14</v>
      </c>
      <c r="BE61" s="20">
        <v>105</v>
      </c>
      <c r="BF61" s="20">
        <v>104</v>
      </c>
      <c r="BG61" s="20">
        <v>0</v>
      </c>
      <c r="BH61" s="20">
        <v>0</v>
      </c>
      <c r="BI61" s="20">
        <v>209</v>
      </c>
      <c r="BJ61" s="32">
        <v>34.833333333333336</v>
      </c>
      <c r="BK61" s="32">
        <v>48.833333333333336</v>
      </c>
      <c r="BL61" s="31"/>
      <c r="BM61" s="31">
        <v>3</v>
      </c>
      <c r="BN61" s="31">
        <v>3</v>
      </c>
      <c r="BO61" s="31">
        <v>0</v>
      </c>
      <c r="BP61" s="31">
        <v>0</v>
      </c>
      <c r="BQ61" s="31">
        <v>6</v>
      </c>
      <c r="BR61" s="255"/>
      <c r="BS61" s="59">
        <v>7</v>
      </c>
      <c r="BT61" t="s">
        <v>102</v>
      </c>
      <c r="BU61" s="20" t="s">
        <v>114</v>
      </c>
      <c r="BV61" s="20" t="s">
        <v>115</v>
      </c>
      <c r="BW61" s="31" t="s">
        <v>170</v>
      </c>
      <c r="BX61" s="20">
        <v>15</v>
      </c>
      <c r="BY61" s="20">
        <v>91</v>
      </c>
      <c r="BZ61" s="20">
        <v>0</v>
      </c>
      <c r="CA61" s="20">
        <v>83</v>
      </c>
      <c r="CB61" s="20">
        <v>89</v>
      </c>
      <c r="CC61" s="20">
        <v>263</v>
      </c>
      <c r="CD61" s="32">
        <v>29.222222222222221</v>
      </c>
      <c r="CE61" s="32">
        <v>44.222222222222221</v>
      </c>
      <c r="CF61" s="31"/>
      <c r="CG61" s="31">
        <v>3</v>
      </c>
      <c r="CH61" s="31">
        <v>0</v>
      </c>
      <c r="CI61" s="31">
        <v>3</v>
      </c>
      <c r="CJ61" s="31">
        <v>3</v>
      </c>
      <c r="CK61" s="31">
        <v>9</v>
      </c>
    </row>
    <row r="62" spans="1:114" ht="18.95" customHeight="1" thickBot="1" x14ac:dyDescent="0.25">
      <c r="AG62" s="20">
        <f t="shared" si="170"/>
        <v>0</v>
      </c>
      <c r="AH62" s="20">
        <f t="shared" si="171"/>
        <v>0</v>
      </c>
      <c r="AI62" s="20">
        <f t="shared" si="172"/>
        <v>0</v>
      </c>
      <c r="AJ62" s="31" t="str">
        <f t="shared" si="160"/>
        <v>LE SEQUESTRE 1</v>
      </c>
      <c r="AK62" s="20">
        <f t="shared" si="173"/>
        <v>0</v>
      </c>
      <c r="AL62" s="20">
        <f t="shared" si="174"/>
        <v>0</v>
      </c>
      <c r="AM62" s="20">
        <f t="shared" si="175"/>
        <v>0</v>
      </c>
      <c r="AN62" s="20">
        <f t="shared" si="176"/>
        <v>0</v>
      </c>
      <c r="AO62" s="20">
        <f t="shared" si="177"/>
        <v>0</v>
      </c>
      <c r="AP62" s="20">
        <f t="shared" si="178"/>
        <v>0</v>
      </c>
      <c r="AQ62" s="32" t="e">
        <f t="shared" si="179"/>
        <v>#DIV/0!</v>
      </c>
      <c r="AR62" s="32" t="e">
        <f t="shared" si="180"/>
        <v>#DIV/0!</v>
      </c>
      <c r="AS62" s="31"/>
      <c r="AT62" s="31">
        <f t="shared" si="181"/>
        <v>0</v>
      </c>
      <c r="AU62" s="31">
        <f t="shared" si="182"/>
        <v>0</v>
      </c>
      <c r="AV62" s="31">
        <f t="shared" si="183"/>
        <v>0</v>
      </c>
      <c r="AW62" s="31">
        <f t="shared" si="184"/>
        <v>0</v>
      </c>
      <c r="AX62" s="31">
        <f t="shared" si="185"/>
        <v>0</v>
      </c>
      <c r="AY62" s="33"/>
      <c r="AZ62" s="20" t="s">
        <v>108</v>
      </c>
      <c r="BA62" s="20" t="s">
        <v>235</v>
      </c>
      <c r="BB62" s="20" t="s">
        <v>223</v>
      </c>
      <c r="BC62" s="31" t="s">
        <v>171</v>
      </c>
      <c r="BD62" s="20">
        <v>19</v>
      </c>
      <c r="BE62" s="20">
        <v>0</v>
      </c>
      <c r="BF62" s="20">
        <v>0</v>
      </c>
      <c r="BG62" s="20">
        <v>78</v>
      </c>
      <c r="BH62" s="20">
        <v>62</v>
      </c>
      <c r="BI62" s="20">
        <v>140</v>
      </c>
      <c r="BJ62" s="32">
        <v>23.333333333333332</v>
      </c>
      <c r="BK62" s="32">
        <v>42.333333333333329</v>
      </c>
      <c r="BL62" s="31"/>
      <c r="BM62" s="31">
        <v>0</v>
      </c>
      <c r="BN62" s="31">
        <v>0</v>
      </c>
      <c r="BO62" s="31">
        <v>3</v>
      </c>
      <c r="BP62" s="31">
        <v>3</v>
      </c>
      <c r="BQ62" s="31">
        <v>6</v>
      </c>
      <c r="BR62" s="255"/>
      <c r="BS62" s="59">
        <v>8</v>
      </c>
      <c r="BT62" t="s">
        <v>102</v>
      </c>
      <c r="BU62" s="172" t="s">
        <v>194</v>
      </c>
      <c r="BV62" s="172" t="s">
        <v>132</v>
      </c>
      <c r="BW62" s="148" t="s">
        <v>238</v>
      </c>
      <c r="BX62" s="172">
        <v>16</v>
      </c>
      <c r="BY62" s="103">
        <v>76</v>
      </c>
      <c r="BZ62" s="20">
        <v>72</v>
      </c>
      <c r="CA62" s="20">
        <v>0</v>
      </c>
      <c r="CB62" s="20">
        <v>91</v>
      </c>
      <c r="CC62" s="20">
        <v>239</v>
      </c>
      <c r="CD62" s="32">
        <v>26.555555555555557</v>
      </c>
      <c r="CE62" s="32">
        <v>42.555555555555557</v>
      </c>
      <c r="CF62" s="148"/>
      <c r="CG62" s="31">
        <v>3</v>
      </c>
      <c r="CH62" s="31">
        <v>3</v>
      </c>
      <c r="CI62" s="31">
        <v>0</v>
      </c>
      <c r="CJ62" s="31">
        <v>3</v>
      </c>
      <c r="CK62" s="31">
        <v>9</v>
      </c>
    </row>
    <row r="63" spans="1:114" ht="18.95" customHeight="1" thickBot="1" x14ac:dyDescent="0.25">
      <c r="AG63" s="20">
        <f t="shared" si="170"/>
        <v>0</v>
      </c>
      <c r="AH63" s="20">
        <f t="shared" si="171"/>
        <v>0</v>
      </c>
      <c r="AI63" s="20">
        <f t="shared" si="172"/>
        <v>0</v>
      </c>
      <c r="AJ63" s="31" t="str">
        <f t="shared" si="160"/>
        <v>LE SEQUESTRE 1</v>
      </c>
      <c r="AK63" s="20">
        <f t="shared" si="173"/>
        <v>0</v>
      </c>
      <c r="AL63" s="20">
        <f t="shared" si="174"/>
        <v>0</v>
      </c>
      <c r="AM63" s="20">
        <f t="shared" si="175"/>
        <v>0</v>
      </c>
      <c r="AN63" s="20">
        <f t="shared" si="176"/>
        <v>0</v>
      </c>
      <c r="AO63" s="20">
        <f t="shared" si="177"/>
        <v>0</v>
      </c>
      <c r="AP63" s="20">
        <f t="shared" si="178"/>
        <v>0</v>
      </c>
      <c r="AQ63" s="32" t="e">
        <f t="shared" si="179"/>
        <v>#DIV/0!</v>
      </c>
      <c r="AR63" s="32" t="e">
        <f t="shared" si="180"/>
        <v>#DIV/0!</v>
      </c>
      <c r="AS63" s="31"/>
      <c r="AT63" s="31">
        <f t="shared" si="181"/>
        <v>0</v>
      </c>
      <c r="AU63" s="31">
        <f t="shared" si="182"/>
        <v>0</v>
      </c>
      <c r="AV63" s="31">
        <f t="shared" si="183"/>
        <v>0</v>
      </c>
      <c r="AW63" s="31">
        <f t="shared" si="184"/>
        <v>0</v>
      </c>
      <c r="AX63" s="31">
        <f t="shared" si="185"/>
        <v>0</v>
      </c>
      <c r="AY63" s="33"/>
      <c r="AZ63" s="148" t="s">
        <v>108</v>
      </c>
      <c r="BA63" s="148" t="s">
        <v>222</v>
      </c>
      <c r="BB63" s="148" t="s">
        <v>223</v>
      </c>
      <c r="BC63" s="148" t="s">
        <v>238</v>
      </c>
      <c r="BD63" s="172">
        <v>22</v>
      </c>
      <c r="BE63" s="103">
        <v>0</v>
      </c>
      <c r="BF63" s="20">
        <v>68</v>
      </c>
      <c r="BG63" s="20">
        <v>0</v>
      </c>
      <c r="BH63" s="20">
        <v>47</v>
      </c>
      <c r="BI63" s="20">
        <v>115</v>
      </c>
      <c r="BJ63" s="32">
        <v>19.166666666666668</v>
      </c>
      <c r="BK63" s="32">
        <v>41.166666666666671</v>
      </c>
      <c r="BL63" s="148"/>
      <c r="BM63" s="31">
        <v>0</v>
      </c>
      <c r="BN63" s="31">
        <v>3</v>
      </c>
      <c r="BO63" s="31">
        <v>0</v>
      </c>
      <c r="BP63" s="31">
        <v>3</v>
      </c>
      <c r="BQ63" s="31">
        <v>6</v>
      </c>
      <c r="BR63" s="255"/>
      <c r="BS63" s="59">
        <v>9</v>
      </c>
      <c r="BT63" t="s">
        <v>102</v>
      </c>
      <c r="BU63" s="20" t="s">
        <v>130</v>
      </c>
      <c r="BV63" s="20" t="s">
        <v>124</v>
      </c>
      <c r="BW63" s="31" t="s">
        <v>78</v>
      </c>
      <c r="BX63" s="20">
        <v>19</v>
      </c>
      <c r="BY63" s="20">
        <v>0</v>
      </c>
      <c r="BZ63" s="20">
        <v>95</v>
      </c>
      <c r="CA63" s="20">
        <v>64</v>
      </c>
      <c r="CB63" s="20">
        <v>72</v>
      </c>
      <c r="CC63" s="20">
        <v>231</v>
      </c>
      <c r="CD63" s="32">
        <v>25.666666666666668</v>
      </c>
      <c r="CE63" s="32">
        <v>44.666666666666671</v>
      </c>
      <c r="CF63" s="31"/>
      <c r="CG63" s="31">
        <v>0</v>
      </c>
      <c r="CH63" s="31">
        <v>3</v>
      </c>
      <c r="CI63" s="31">
        <v>3</v>
      </c>
      <c r="CJ63" s="31">
        <v>3</v>
      </c>
      <c r="CK63" s="31">
        <v>9</v>
      </c>
    </row>
    <row r="64" spans="1:114" ht="18.95" customHeight="1" thickTop="1" thickBot="1" x14ac:dyDescent="0.25">
      <c r="A64" s="11"/>
      <c r="B64" s="301" t="s">
        <v>166</v>
      </c>
      <c r="C64" s="301"/>
      <c r="D64" s="301"/>
      <c r="E64" s="298" t="s">
        <v>7</v>
      </c>
      <c r="F64" s="298"/>
      <c r="G64" s="298"/>
      <c r="H64" s="60">
        <v>3</v>
      </c>
      <c r="I64" s="13"/>
      <c r="J64" s="14"/>
      <c r="K64" s="298" t="s">
        <v>7</v>
      </c>
      <c r="L64" s="298"/>
      <c r="M64" s="298"/>
      <c r="N64" s="60">
        <f>$N$4</f>
        <v>3</v>
      </c>
      <c r="O64" s="14"/>
      <c r="P64" s="14"/>
      <c r="Q64" s="14"/>
      <c r="R64" s="298" t="s">
        <v>7</v>
      </c>
      <c r="S64" s="298"/>
      <c r="T64" s="298"/>
      <c r="U64" s="60">
        <f>$U$4</f>
        <v>3</v>
      </c>
      <c r="V64" s="14"/>
      <c r="W64" s="14"/>
      <c r="X64" s="14"/>
      <c r="Y64" s="298" t="s">
        <v>7</v>
      </c>
      <c r="Z64" s="298"/>
      <c r="AA64" s="298"/>
      <c r="AB64" s="60">
        <v>3</v>
      </c>
      <c r="AC64" s="14"/>
      <c r="AD64" s="14"/>
      <c r="AE64" s="14"/>
      <c r="AG64" s="20">
        <f t="shared" si="170"/>
        <v>0</v>
      </c>
      <c r="AH64" s="20">
        <f t="shared" si="171"/>
        <v>0</v>
      </c>
      <c r="AI64" s="20">
        <f t="shared" si="172"/>
        <v>0</v>
      </c>
      <c r="AJ64" s="31" t="str">
        <f t="shared" si="160"/>
        <v>LE SEQUESTRE 1</v>
      </c>
      <c r="AK64" s="20">
        <f t="shared" si="173"/>
        <v>0</v>
      </c>
      <c r="AL64" s="20">
        <f t="shared" si="174"/>
        <v>0</v>
      </c>
      <c r="AM64" s="20">
        <f t="shared" si="175"/>
        <v>0</v>
      </c>
      <c r="AN64" s="20">
        <f t="shared" si="176"/>
        <v>0</v>
      </c>
      <c r="AO64" s="20">
        <f t="shared" si="177"/>
        <v>0</v>
      </c>
      <c r="AP64" s="20">
        <f t="shared" si="178"/>
        <v>0</v>
      </c>
      <c r="AQ64" s="32" t="e">
        <f t="shared" si="179"/>
        <v>#DIV/0!</v>
      </c>
      <c r="AR64" s="32" t="e">
        <f t="shared" si="180"/>
        <v>#DIV/0!</v>
      </c>
      <c r="AS64" s="31"/>
      <c r="AT64" s="31">
        <f t="shared" si="181"/>
        <v>0</v>
      </c>
      <c r="AU64" s="31">
        <f t="shared" si="182"/>
        <v>0</v>
      </c>
      <c r="AV64" s="31">
        <f t="shared" si="183"/>
        <v>0</v>
      </c>
      <c r="AW64" s="31">
        <f t="shared" si="184"/>
        <v>0</v>
      </c>
      <c r="AX64" s="31">
        <f t="shared" si="185"/>
        <v>0</v>
      </c>
      <c r="AY64" s="33"/>
      <c r="AZ64" s="20" t="s">
        <v>108</v>
      </c>
      <c r="BA64" s="20" t="s">
        <v>198</v>
      </c>
      <c r="BB64" s="20" t="s">
        <v>118</v>
      </c>
      <c r="BC64" s="31" t="s">
        <v>169</v>
      </c>
      <c r="BD64" s="20">
        <v>9</v>
      </c>
      <c r="BE64" s="103">
        <v>0</v>
      </c>
      <c r="BF64" s="20">
        <v>0</v>
      </c>
      <c r="BG64" s="20">
        <v>0</v>
      </c>
      <c r="BH64" s="20">
        <v>103</v>
      </c>
      <c r="BI64" s="20">
        <v>103</v>
      </c>
      <c r="BJ64" s="32">
        <v>34.333333333333336</v>
      </c>
      <c r="BK64" s="32">
        <v>43.333333333333336</v>
      </c>
      <c r="BL64" s="31"/>
      <c r="BM64" s="31">
        <v>0</v>
      </c>
      <c r="BN64" s="31">
        <v>0</v>
      </c>
      <c r="BO64" s="31">
        <v>0</v>
      </c>
      <c r="BP64" s="31">
        <v>3</v>
      </c>
      <c r="BQ64" s="31">
        <v>3</v>
      </c>
      <c r="BR64" s="255"/>
      <c r="BS64" s="59">
        <v>10</v>
      </c>
      <c r="BT64" t="s">
        <v>102</v>
      </c>
      <c r="BU64" s="20" t="s">
        <v>205</v>
      </c>
      <c r="BV64" s="20" t="s">
        <v>207</v>
      </c>
      <c r="BW64" s="31" t="s">
        <v>176</v>
      </c>
      <c r="BX64" s="20">
        <v>13</v>
      </c>
      <c r="BY64" s="103">
        <v>0</v>
      </c>
      <c r="BZ64" s="20">
        <v>0</v>
      </c>
      <c r="CA64" s="20">
        <v>100</v>
      </c>
      <c r="CB64" s="20">
        <v>107</v>
      </c>
      <c r="CC64" s="20">
        <v>207</v>
      </c>
      <c r="CD64" s="32">
        <v>34.5</v>
      </c>
      <c r="CE64" s="32">
        <v>34.5</v>
      </c>
      <c r="CF64" s="31"/>
      <c r="CG64" s="31">
        <v>0</v>
      </c>
      <c r="CH64" s="31">
        <v>0</v>
      </c>
      <c r="CI64" s="31">
        <v>3</v>
      </c>
      <c r="CJ64" s="31">
        <v>3</v>
      </c>
      <c r="CK64" s="31">
        <v>6</v>
      </c>
    </row>
    <row r="65" spans="1:120" ht="18.95" customHeight="1" thickTop="1" thickBot="1" x14ac:dyDescent="0.25">
      <c r="A65" s="16"/>
      <c r="B65" s="17" t="s">
        <v>22</v>
      </c>
      <c r="C65" s="17"/>
      <c r="D65" s="17"/>
      <c r="E65" s="18">
        <f>$H$4</f>
        <v>3</v>
      </c>
      <c r="F65" s="294" t="str">
        <f>$F$5</f>
        <v>VALENCE</v>
      </c>
      <c r="G65" s="294"/>
      <c r="H65" s="294"/>
      <c r="I65" s="294"/>
      <c r="J65" s="294"/>
      <c r="K65" s="18">
        <f>$N$4</f>
        <v>3</v>
      </c>
      <c r="L65" s="294" t="str">
        <f>$L$5</f>
        <v>TOULOUSE</v>
      </c>
      <c r="M65" s="294"/>
      <c r="N65" s="294"/>
      <c r="O65" s="294"/>
      <c r="P65" s="294"/>
      <c r="Q65" s="294"/>
      <c r="R65" s="18">
        <f>$U$4</f>
        <v>3</v>
      </c>
      <c r="S65" s="294" t="str">
        <f>$S$5</f>
        <v>LE SEQUESTRE</v>
      </c>
      <c r="T65" s="294"/>
      <c r="U65" s="294"/>
      <c r="V65" s="294"/>
      <c r="W65" s="294"/>
      <c r="X65" s="294"/>
      <c r="Y65" s="18">
        <f>$AB$4</f>
        <v>3</v>
      </c>
      <c r="Z65" s="295" t="str">
        <f>$Z$5</f>
        <v>MIRANDOL</v>
      </c>
      <c r="AA65" s="295"/>
      <c r="AB65" s="295"/>
      <c r="AC65" s="295"/>
      <c r="AD65" s="295"/>
      <c r="AE65" s="295"/>
      <c r="AG65" s="20">
        <f t="shared" si="170"/>
        <v>0</v>
      </c>
      <c r="AH65" s="20">
        <f t="shared" si="171"/>
        <v>0</v>
      </c>
      <c r="AI65" s="20">
        <f t="shared" si="172"/>
        <v>0</v>
      </c>
      <c r="AJ65" s="31" t="str">
        <f t="shared" si="160"/>
        <v>LE SEQUESTRE 1</v>
      </c>
      <c r="AK65" s="20">
        <f t="shared" si="173"/>
        <v>0</v>
      </c>
      <c r="AL65" s="20">
        <f t="shared" si="174"/>
        <v>0</v>
      </c>
      <c r="AM65" s="20">
        <f t="shared" si="175"/>
        <v>0</v>
      </c>
      <c r="AN65" s="20">
        <f t="shared" si="176"/>
        <v>0</v>
      </c>
      <c r="AO65" s="20">
        <f t="shared" si="177"/>
        <v>0</v>
      </c>
      <c r="AP65" s="20">
        <f t="shared" si="178"/>
        <v>0</v>
      </c>
      <c r="AQ65" s="32" t="e">
        <f t="shared" si="179"/>
        <v>#DIV/0!</v>
      </c>
      <c r="AR65" s="32" t="e">
        <f t="shared" si="180"/>
        <v>#DIV/0!</v>
      </c>
      <c r="AS65" s="31"/>
      <c r="AT65" s="31">
        <f t="shared" si="181"/>
        <v>0</v>
      </c>
      <c r="AU65" s="31">
        <f t="shared" si="182"/>
        <v>0</v>
      </c>
      <c r="AV65" s="31">
        <f t="shared" si="183"/>
        <v>0</v>
      </c>
      <c r="AW65" s="31">
        <f t="shared" si="184"/>
        <v>0</v>
      </c>
      <c r="AX65" s="31">
        <f t="shared" si="185"/>
        <v>0</v>
      </c>
      <c r="AY65" s="33"/>
      <c r="AZ65" s="20" t="s">
        <v>108</v>
      </c>
      <c r="BA65" s="20" t="s">
        <v>198</v>
      </c>
      <c r="BB65" s="20" t="s">
        <v>118</v>
      </c>
      <c r="BC65" s="31" t="s">
        <v>210</v>
      </c>
      <c r="BD65" s="20">
        <v>9</v>
      </c>
      <c r="BE65" s="103">
        <v>0</v>
      </c>
      <c r="BF65" s="20">
        <v>0</v>
      </c>
      <c r="BG65" s="20">
        <v>0</v>
      </c>
      <c r="BH65" s="20">
        <v>0</v>
      </c>
      <c r="BI65" s="20">
        <v>0</v>
      </c>
      <c r="BJ65" s="32" t="e">
        <v>#DIV/0!</v>
      </c>
      <c r="BK65" s="32" t="e">
        <v>#DIV/0!</v>
      </c>
      <c r="BL65" s="31"/>
      <c r="BM65" s="31">
        <v>0</v>
      </c>
      <c r="BN65" s="31">
        <v>0</v>
      </c>
      <c r="BO65" s="31">
        <v>0</v>
      </c>
      <c r="BP65" s="31">
        <v>0</v>
      </c>
      <c r="BQ65" s="31">
        <v>0</v>
      </c>
      <c r="BR65" s="255"/>
      <c r="BS65" s="59">
        <v>11</v>
      </c>
      <c r="BT65" t="s">
        <v>102</v>
      </c>
      <c r="BU65" s="20" t="s">
        <v>122</v>
      </c>
      <c r="BV65" s="20" t="s">
        <v>73</v>
      </c>
      <c r="BW65" s="31" t="s">
        <v>166</v>
      </c>
      <c r="BX65" s="20">
        <v>16</v>
      </c>
      <c r="BY65" s="20">
        <v>94</v>
      </c>
      <c r="BZ65" s="20">
        <v>110</v>
      </c>
      <c r="CA65" s="20">
        <v>0</v>
      </c>
      <c r="CB65" s="20">
        <v>0</v>
      </c>
      <c r="CC65" s="20">
        <v>204</v>
      </c>
      <c r="CD65" s="32">
        <v>34</v>
      </c>
      <c r="CE65" s="32">
        <v>50</v>
      </c>
      <c r="CF65" s="31"/>
      <c r="CG65" s="31">
        <v>3</v>
      </c>
      <c r="CH65" s="31">
        <v>3</v>
      </c>
      <c r="CI65" s="31">
        <v>0</v>
      </c>
      <c r="CJ65" s="31">
        <v>0</v>
      </c>
      <c r="CK65" s="31">
        <v>6</v>
      </c>
    </row>
    <row r="66" spans="1:120" ht="18.95" customHeight="1" thickBot="1" x14ac:dyDescent="0.25">
      <c r="A66" s="28" t="s">
        <v>8</v>
      </c>
      <c r="B66" s="28" t="s">
        <v>9</v>
      </c>
      <c r="C66" s="28" t="s">
        <v>10</v>
      </c>
      <c r="D66" s="28" t="s">
        <v>31</v>
      </c>
      <c r="E66" s="29" t="s">
        <v>32</v>
      </c>
      <c r="F66" s="28">
        <v>1</v>
      </c>
      <c r="G66" s="28">
        <v>2</v>
      </c>
      <c r="H66" s="28">
        <v>3</v>
      </c>
      <c r="I66" s="28">
        <v>4</v>
      </c>
      <c r="J66" s="28" t="s">
        <v>21</v>
      </c>
      <c r="K66" s="29" t="s">
        <v>32</v>
      </c>
      <c r="L66" s="28">
        <v>1</v>
      </c>
      <c r="M66" s="28">
        <v>2</v>
      </c>
      <c r="N66" s="28">
        <v>3</v>
      </c>
      <c r="O66" s="28">
        <v>4</v>
      </c>
      <c r="P66" s="28" t="s">
        <v>21</v>
      </c>
      <c r="Q66" s="28" t="s">
        <v>33</v>
      </c>
      <c r="R66" s="29" t="s">
        <v>32</v>
      </c>
      <c r="S66" s="28">
        <v>1</v>
      </c>
      <c r="T66" s="28">
        <v>2</v>
      </c>
      <c r="U66" s="28">
        <v>3</v>
      </c>
      <c r="V66" s="28">
        <v>4</v>
      </c>
      <c r="W66" s="28" t="s">
        <v>21</v>
      </c>
      <c r="X66" s="28" t="s">
        <v>33</v>
      </c>
      <c r="Y66" s="29" t="s">
        <v>32</v>
      </c>
      <c r="Z66" s="28">
        <v>1</v>
      </c>
      <c r="AA66" s="28">
        <v>2</v>
      </c>
      <c r="AB66" s="28">
        <v>3</v>
      </c>
      <c r="AC66" s="28">
        <v>4</v>
      </c>
      <c r="AD66" s="28" t="s">
        <v>21</v>
      </c>
      <c r="AE66" s="28" t="s">
        <v>33</v>
      </c>
      <c r="AG66" s="20">
        <f t="shared" si="170"/>
        <v>0</v>
      </c>
      <c r="AH66" s="20">
        <f t="shared" si="171"/>
        <v>0</v>
      </c>
      <c r="AI66" s="20">
        <f t="shared" si="172"/>
        <v>0</v>
      </c>
      <c r="AJ66" s="31" t="str">
        <f t="shared" si="160"/>
        <v>LE SEQUESTRE 1</v>
      </c>
      <c r="AK66" s="20">
        <f t="shared" si="173"/>
        <v>0</v>
      </c>
      <c r="AL66" s="20">
        <f t="shared" si="174"/>
        <v>0</v>
      </c>
      <c r="AM66" s="20">
        <f t="shared" si="175"/>
        <v>0</v>
      </c>
      <c r="AN66" s="20">
        <f t="shared" si="176"/>
        <v>0</v>
      </c>
      <c r="AO66" s="20">
        <f t="shared" si="177"/>
        <v>0</v>
      </c>
      <c r="AP66" s="20">
        <f t="shared" si="178"/>
        <v>0</v>
      </c>
      <c r="AQ66" s="32" t="e">
        <f t="shared" si="179"/>
        <v>#DIV/0!</v>
      </c>
      <c r="AR66" s="32" t="e">
        <f t="shared" si="180"/>
        <v>#DIV/0!</v>
      </c>
      <c r="AS66" s="31"/>
      <c r="AT66" s="31">
        <f t="shared" si="181"/>
        <v>0</v>
      </c>
      <c r="AU66" s="31">
        <f t="shared" si="182"/>
        <v>0</v>
      </c>
      <c r="AV66" s="31">
        <f t="shared" si="183"/>
        <v>0</v>
      </c>
      <c r="AW66" s="31">
        <f t="shared" si="184"/>
        <v>0</v>
      </c>
      <c r="AX66" s="31">
        <f t="shared" si="185"/>
        <v>0</v>
      </c>
      <c r="AY66" s="33"/>
      <c r="AZ66" s="284" t="s">
        <v>37</v>
      </c>
      <c r="BA66" s="284" t="s">
        <v>74</v>
      </c>
      <c r="BB66" s="284" t="s">
        <v>75</v>
      </c>
      <c r="BC66" s="284" t="s">
        <v>213</v>
      </c>
      <c r="BD66" s="172">
        <v>3</v>
      </c>
      <c r="BE66" s="103">
        <v>127</v>
      </c>
      <c r="BF66" s="20">
        <v>140</v>
      </c>
      <c r="BG66" s="20">
        <v>144</v>
      </c>
      <c r="BH66" s="20">
        <v>122</v>
      </c>
      <c r="BI66" s="20">
        <v>533</v>
      </c>
      <c r="BJ66" s="32">
        <v>44.416666666666664</v>
      </c>
      <c r="BK66" s="32">
        <v>44.416666666666664</v>
      </c>
      <c r="BL66" s="148"/>
      <c r="BM66" s="31">
        <v>3</v>
      </c>
      <c r="BN66" s="31">
        <v>3</v>
      </c>
      <c r="BO66" s="31">
        <v>3</v>
      </c>
      <c r="BP66" s="31">
        <v>3</v>
      </c>
      <c r="BQ66" s="31">
        <v>12</v>
      </c>
      <c r="BR66" s="255"/>
      <c r="BS66" s="59">
        <v>12</v>
      </c>
      <c r="BT66" t="s">
        <v>102</v>
      </c>
      <c r="BU66" s="291" t="s">
        <v>191</v>
      </c>
      <c r="BV66" s="291" t="s">
        <v>66</v>
      </c>
      <c r="BW66" s="284" t="s">
        <v>167</v>
      </c>
      <c r="BX66" s="172">
        <v>19</v>
      </c>
      <c r="BY66" s="103">
        <v>75</v>
      </c>
      <c r="BZ66" s="20">
        <v>0</v>
      </c>
      <c r="CA66" s="20">
        <v>0</v>
      </c>
      <c r="CB66" s="20">
        <v>81</v>
      </c>
      <c r="CC66" s="20">
        <v>156</v>
      </c>
      <c r="CD66" s="32">
        <v>26</v>
      </c>
      <c r="CE66" s="32">
        <v>45</v>
      </c>
      <c r="CF66" s="148"/>
      <c r="CG66" s="31">
        <v>3</v>
      </c>
      <c r="CH66" s="31">
        <v>0</v>
      </c>
      <c r="CI66" s="31">
        <v>0</v>
      </c>
      <c r="CJ66" s="31">
        <v>3</v>
      </c>
      <c r="CK66" s="31">
        <v>6</v>
      </c>
    </row>
    <row r="67" spans="1:120" ht="18.95" customHeight="1" thickTop="1" thickBot="1" x14ac:dyDescent="0.25">
      <c r="A67" s="35" t="s">
        <v>26</v>
      </c>
      <c r="B67" s="36" t="s">
        <v>104</v>
      </c>
      <c r="C67" s="36" t="s">
        <v>68</v>
      </c>
      <c r="D67" s="37">
        <v>12</v>
      </c>
      <c r="E67" s="127">
        <f t="shared" ref="E67:E74" si="186">IF(F67&gt;0,D67*$E$65,0)</f>
        <v>36</v>
      </c>
      <c r="F67" s="38">
        <v>36</v>
      </c>
      <c r="G67" s="38">
        <v>35</v>
      </c>
      <c r="H67" s="38">
        <v>40</v>
      </c>
      <c r="I67" s="38"/>
      <c r="J67" s="39">
        <f>F67+G67+H67+I67</f>
        <v>111</v>
      </c>
      <c r="K67" s="40">
        <f t="shared" ref="K67:K74" si="187">IF(L67&gt;0,D67*$K$65,0)</f>
        <v>36</v>
      </c>
      <c r="L67" s="38">
        <v>31</v>
      </c>
      <c r="M67" s="38">
        <v>34</v>
      </c>
      <c r="N67" s="38">
        <v>39</v>
      </c>
      <c r="O67" s="38"/>
      <c r="P67" s="41">
        <f t="shared" ref="P67:P76" si="188">L67+M67+N67+O67</f>
        <v>104</v>
      </c>
      <c r="Q67" s="41">
        <f t="shared" ref="Q67:Q76" si="189">J67+P67</f>
        <v>215</v>
      </c>
      <c r="R67" s="40">
        <f t="shared" ref="R67:R74" si="190">IF(S67&gt;0,D67*$R$65,0)</f>
        <v>36</v>
      </c>
      <c r="S67" s="38">
        <v>42</v>
      </c>
      <c r="T67" s="38">
        <v>43</v>
      </c>
      <c r="U67" s="38">
        <v>38</v>
      </c>
      <c r="V67" s="38">
        <v>0</v>
      </c>
      <c r="W67" s="41">
        <f t="shared" ref="W67:W74" si="191">S67+T67+U67+V67</f>
        <v>123</v>
      </c>
      <c r="X67" s="41">
        <f>J67+P67+W67</f>
        <v>338</v>
      </c>
      <c r="Y67" s="40">
        <f t="shared" ref="Y67:Y76" si="192">IF(Z67&gt;0,D67*$Y$65,0)</f>
        <v>36</v>
      </c>
      <c r="Z67" s="38">
        <v>32</v>
      </c>
      <c r="AA67" s="38">
        <v>40</v>
      </c>
      <c r="AB67" s="38">
        <v>52</v>
      </c>
      <c r="AC67" s="38"/>
      <c r="AD67" s="41">
        <f t="shared" ref="AD67:AD76" si="193">Z67+AA67+AB67+AC67</f>
        <v>124</v>
      </c>
      <c r="AE67" s="41">
        <f t="shared" ref="AE67:AE76" si="194">J67+P67+W67+AD67</f>
        <v>462</v>
      </c>
      <c r="AG67" s="20" t="str">
        <f t="shared" ref="AG67" si="195">A128</f>
        <v>P</v>
      </c>
      <c r="AH67" s="20" t="str">
        <f t="shared" ref="AH67" si="196">B128</f>
        <v xml:space="preserve">BOISSONNADE </v>
      </c>
      <c r="AI67" s="20" t="str">
        <f t="shared" ref="AI67" si="197">C128</f>
        <v>ERIC</v>
      </c>
      <c r="AJ67" s="31" t="str">
        <f>$B$125</f>
        <v>LUZECH</v>
      </c>
      <c r="AK67" s="20">
        <f t="shared" ref="AK67" si="198">D128</f>
        <v>16</v>
      </c>
      <c r="AL67" s="20">
        <f t="shared" ref="AL67" si="199">J128</f>
        <v>76</v>
      </c>
      <c r="AM67" s="20">
        <f t="shared" ref="AM67" si="200">P128</f>
        <v>72</v>
      </c>
      <c r="AN67" s="20">
        <f t="shared" ref="AN67" si="201">W128</f>
        <v>0</v>
      </c>
      <c r="AO67" s="20">
        <f t="shared" ref="AO67" si="202">AD128</f>
        <v>91</v>
      </c>
      <c r="AP67" s="20">
        <f t="shared" si="112"/>
        <v>239</v>
      </c>
      <c r="AQ67" s="32">
        <f t="shared" si="113"/>
        <v>26.555555555555557</v>
      </c>
      <c r="AR67" s="32">
        <f>AQ67+D128</f>
        <v>42.555555555555557</v>
      </c>
      <c r="AS67" s="31"/>
      <c r="AT67" s="31">
        <f t="shared" ref="AT67" si="203">IF(AL67&gt;0,$H$125,0)</f>
        <v>3</v>
      </c>
      <c r="AU67" s="31">
        <f t="shared" ref="AU67" si="204">IF(AM67&gt;0,$N$125,0)</f>
        <v>3</v>
      </c>
      <c r="AV67" s="31">
        <f t="shared" ref="AV67" si="205">IF(AN67&gt;0,$U$125,0)</f>
        <v>0</v>
      </c>
      <c r="AW67" s="31">
        <f t="shared" ref="AW67" si="206">IF(AO67&gt;0,$AB$125,0)</f>
        <v>3</v>
      </c>
      <c r="AX67" s="31">
        <f t="shared" si="114"/>
        <v>9</v>
      </c>
      <c r="AY67" s="33"/>
      <c r="AZ67" s="284" t="s">
        <v>37</v>
      </c>
      <c r="BA67" s="284" t="s">
        <v>192</v>
      </c>
      <c r="BB67" s="284" t="s">
        <v>94</v>
      </c>
      <c r="BC67" s="284" t="s">
        <v>178</v>
      </c>
      <c r="BD67" s="172">
        <v>6</v>
      </c>
      <c r="BE67" s="103">
        <v>117</v>
      </c>
      <c r="BF67" s="20">
        <v>137</v>
      </c>
      <c r="BG67" s="20">
        <v>144</v>
      </c>
      <c r="BH67" s="20">
        <v>121</v>
      </c>
      <c r="BI67" s="20">
        <v>519</v>
      </c>
      <c r="BJ67" s="32">
        <v>43.25</v>
      </c>
      <c r="BK67" s="32">
        <v>55.25</v>
      </c>
      <c r="BL67" s="148"/>
      <c r="BM67" s="31">
        <v>3</v>
      </c>
      <c r="BN67" s="31">
        <v>3</v>
      </c>
      <c r="BO67" s="31">
        <v>3</v>
      </c>
      <c r="BP67" s="31">
        <v>3</v>
      </c>
      <c r="BQ67" s="31">
        <v>12</v>
      </c>
      <c r="BR67" s="255"/>
      <c r="BS67" s="59">
        <v>13</v>
      </c>
      <c r="BT67" t="s">
        <v>102</v>
      </c>
      <c r="BU67" s="291" t="s">
        <v>204</v>
      </c>
      <c r="BV67" s="291" t="s">
        <v>124</v>
      </c>
      <c r="BW67" s="284" t="s">
        <v>176</v>
      </c>
      <c r="BX67" s="172">
        <v>16</v>
      </c>
      <c r="BY67" s="103">
        <v>87</v>
      </c>
      <c r="BZ67" s="20">
        <v>64</v>
      </c>
      <c r="CA67" s="20">
        <v>0</v>
      </c>
      <c r="CB67" s="20">
        <v>0</v>
      </c>
      <c r="CC67" s="20">
        <v>151</v>
      </c>
      <c r="CD67" s="32">
        <v>25.166666666666668</v>
      </c>
      <c r="CE67" s="32">
        <v>29.166666666666668</v>
      </c>
      <c r="CF67" s="148"/>
      <c r="CG67" s="31">
        <v>3</v>
      </c>
      <c r="CH67" s="31">
        <v>3</v>
      </c>
      <c r="CI67" s="31">
        <v>0</v>
      </c>
      <c r="CJ67" s="31">
        <v>0</v>
      </c>
      <c r="CK67" s="31">
        <v>6</v>
      </c>
      <c r="DK67"/>
      <c r="DL67"/>
      <c r="DM67"/>
      <c r="DN67"/>
      <c r="DO67"/>
      <c r="DP67"/>
    </row>
    <row r="68" spans="1:120" ht="18.95" customHeight="1" thickBot="1" x14ac:dyDescent="0.25">
      <c r="A68" s="52" t="s">
        <v>102</v>
      </c>
      <c r="B68" s="53" t="s">
        <v>122</v>
      </c>
      <c r="C68" s="53" t="s">
        <v>73</v>
      </c>
      <c r="D68" s="54">
        <v>16</v>
      </c>
      <c r="E68" s="55">
        <f t="shared" si="186"/>
        <v>48</v>
      </c>
      <c r="F68" s="56">
        <v>33</v>
      </c>
      <c r="G68" s="56">
        <v>24</v>
      </c>
      <c r="H68" s="56">
        <v>37</v>
      </c>
      <c r="I68" s="56"/>
      <c r="J68" s="57">
        <f>F68+G68+H68+I68</f>
        <v>94</v>
      </c>
      <c r="K68" s="29">
        <f t="shared" si="187"/>
        <v>48</v>
      </c>
      <c r="L68" s="56">
        <v>38</v>
      </c>
      <c r="M68" s="56">
        <v>33</v>
      </c>
      <c r="N68" s="56">
        <v>39</v>
      </c>
      <c r="O68" s="56"/>
      <c r="P68" s="58">
        <f t="shared" si="188"/>
        <v>110</v>
      </c>
      <c r="Q68" s="58">
        <f t="shared" si="189"/>
        <v>204</v>
      </c>
      <c r="R68" s="29">
        <f t="shared" si="190"/>
        <v>0</v>
      </c>
      <c r="S68" s="56"/>
      <c r="T68" s="56"/>
      <c r="U68" s="56"/>
      <c r="V68" s="56"/>
      <c r="W68" s="58">
        <f t="shared" si="191"/>
        <v>0</v>
      </c>
      <c r="X68" s="58">
        <f>J68+P68+W68</f>
        <v>204</v>
      </c>
      <c r="Y68" s="29">
        <f t="shared" si="192"/>
        <v>0</v>
      </c>
      <c r="Z68" s="56"/>
      <c r="AA68" s="56"/>
      <c r="AB68" s="56"/>
      <c r="AC68" s="56"/>
      <c r="AD68" s="58">
        <f t="shared" si="193"/>
        <v>0</v>
      </c>
      <c r="AE68" s="58">
        <f t="shared" si="194"/>
        <v>204</v>
      </c>
      <c r="AG68" s="20" t="str">
        <f t="shared" ref="AG68:AG76" si="207">A129</f>
        <v>P</v>
      </c>
      <c r="AH68" s="20" t="str">
        <f t="shared" ref="AH68:AH76" si="208">B129</f>
        <v>POSSEME</v>
      </c>
      <c r="AI68" s="20" t="str">
        <f t="shared" ref="AI68:AI76" si="209">C129</f>
        <v>BERNARD</v>
      </c>
      <c r="AJ68" s="31" t="str">
        <f t="shared" ref="AJ68:AJ76" si="210">$B$125</f>
        <v>LUZECH</v>
      </c>
      <c r="AK68" s="20">
        <f t="shared" ref="AK68:AK76" si="211">D129</f>
        <v>15</v>
      </c>
      <c r="AL68" s="20">
        <f t="shared" ref="AL68:AL76" si="212">J129</f>
        <v>0</v>
      </c>
      <c r="AM68" s="20">
        <f t="shared" ref="AM68:AM76" si="213">P129</f>
        <v>0</v>
      </c>
      <c r="AN68" s="20">
        <f t="shared" ref="AN68:AN76" si="214">W129</f>
        <v>0</v>
      </c>
      <c r="AO68" s="20">
        <f t="shared" ref="AO68:AO76" si="215">AD129</f>
        <v>0</v>
      </c>
      <c r="AP68" s="20">
        <f t="shared" ref="AP68:AP76" si="216">SUM(AL68:AO68)</f>
        <v>0</v>
      </c>
      <c r="AQ68" s="32" t="e">
        <f t="shared" ref="AQ68:AQ76" si="217">AP68/AX68</f>
        <v>#DIV/0!</v>
      </c>
      <c r="AR68" s="32" t="e">
        <f t="shared" ref="AR68:AR76" si="218">AQ68+D129</f>
        <v>#DIV/0!</v>
      </c>
      <c r="AS68" s="31"/>
      <c r="AT68" s="31">
        <f t="shared" ref="AT68:AT76" si="219">IF(AL68&gt;0,$H$125,0)</f>
        <v>0</v>
      </c>
      <c r="AU68" s="31">
        <f t="shared" ref="AU68:AU76" si="220">IF(AM68&gt;0,$N$125,0)</f>
        <v>0</v>
      </c>
      <c r="AV68" s="31">
        <f t="shared" ref="AV68:AV76" si="221">IF(AN68&gt;0,$U$125,0)</f>
        <v>0</v>
      </c>
      <c r="AW68" s="31">
        <f t="shared" ref="AW68:AW76" si="222">IF(AO68&gt;0,$AB$125,0)</f>
        <v>0</v>
      </c>
      <c r="AX68" s="31">
        <f t="shared" ref="AX68:AX76" si="223">SUM(AT68:AW68)</f>
        <v>0</v>
      </c>
      <c r="AY68" s="33"/>
      <c r="AZ68" s="148" t="s">
        <v>37</v>
      </c>
      <c r="BA68" s="148" t="s">
        <v>106</v>
      </c>
      <c r="BB68" s="148" t="s">
        <v>188</v>
      </c>
      <c r="BC68" s="148" t="s">
        <v>172</v>
      </c>
      <c r="BD68" s="172">
        <v>6</v>
      </c>
      <c r="BE68" s="103">
        <v>129</v>
      </c>
      <c r="BF68" s="20">
        <v>121</v>
      </c>
      <c r="BG68" s="20">
        <v>142</v>
      </c>
      <c r="BH68" s="20">
        <v>118</v>
      </c>
      <c r="BI68" s="20">
        <v>510</v>
      </c>
      <c r="BJ68" s="32">
        <v>42.5</v>
      </c>
      <c r="BK68" s="32">
        <v>48.5</v>
      </c>
      <c r="BL68" s="148"/>
      <c r="BM68" s="31">
        <v>3</v>
      </c>
      <c r="BN68" s="31">
        <v>3</v>
      </c>
      <c r="BO68" s="31">
        <v>3</v>
      </c>
      <c r="BP68" s="31">
        <v>3</v>
      </c>
      <c r="BQ68" s="31">
        <v>12</v>
      </c>
      <c r="BR68" s="255"/>
      <c r="BS68" s="59">
        <v>14</v>
      </c>
      <c r="BT68" t="s">
        <v>102</v>
      </c>
      <c r="BU68" s="20" t="s">
        <v>197</v>
      </c>
      <c r="BV68" s="20" t="s">
        <v>97</v>
      </c>
      <c r="BW68" s="31" t="s">
        <v>169</v>
      </c>
      <c r="BX68" s="20">
        <v>19</v>
      </c>
      <c r="BY68" s="103">
        <v>70</v>
      </c>
      <c r="BZ68" s="20">
        <v>0</v>
      </c>
      <c r="CA68" s="20">
        <v>79</v>
      </c>
      <c r="CB68" s="20">
        <v>0</v>
      </c>
      <c r="CC68" s="20">
        <v>149</v>
      </c>
      <c r="CD68" s="32">
        <v>24.833333333333332</v>
      </c>
      <c r="CE68" s="32">
        <v>43.833333333333329</v>
      </c>
      <c r="CF68" s="31"/>
      <c r="CG68" s="31">
        <v>3</v>
      </c>
      <c r="CH68" s="31">
        <v>0</v>
      </c>
      <c r="CI68" s="31">
        <v>3</v>
      </c>
      <c r="CJ68" s="31">
        <v>0</v>
      </c>
      <c r="CK68" s="31">
        <v>6</v>
      </c>
    </row>
    <row r="69" spans="1:120" ht="18.95" customHeight="1" thickBot="1" x14ac:dyDescent="0.25">
      <c r="A69" s="52" t="s">
        <v>102</v>
      </c>
      <c r="B69" s="53" t="s">
        <v>231</v>
      </c>
      <c r="C69" s="53" t="s">
        <v>232</v>
      </c>
      <c r="D69" s="54">
        <v>19</v>
      </c>
      <c r="E69" s="55">
        <f t="shared" si="186"/>
        <v>0</v>
      </c>
      <c r="F69" s="56"/>
      <c r="G69" s="56"/>
      <c r="H69" s="56"/>
      <c r="I69" s="56"/>
      <c r="J69" s="58">
        <f>F69+G69+H69+I69</f>
        <v>0</v>
      </c>
      <c r="K69" s="29">
        <f t="shared" si="187"/>
        <v>0</v>
      </c>
      <c r="L69" s="56"/>
      <c r="M69" s="56"/>
      <c r="N69" s="56"/>
      <c r="O69" s="56"/>
      <c r="P69" s="58">
        <f t="shared" si="188"/>
        <v>0</v>
      </c>
      <c r="Q69" s="58">
        <f t="shared" si="189"/>
        <v>0</v>
      </c>
      <c r="R69" s="29">
        <f t="shared" si="190"/>
        <v>57</v>
      </c>
      <c r="S69" s="56">
        <v>33</v>
      </c>
      <c r="T69" s="56">
        <v>30</v>
      </c>
      <c r="U69" s="56">
        <v>35</v>
      </c>
      <c r="V69" s="56"/>
      <c r="W69" s="58">
        <f t="shared" si="191"/>
        <v>98</v>
      </c>
      <c r="X69" s="58">
        <f>J69+P69+W69</f>
        <v>98</v>
      </c>
      <c r="Y69" s="29">
        <f t="shared" si="192"/>
        <v>0</v>
      </c>
      <c r="Z69" s="56"/>
      <c r="AA69" s="56"/>
      <c r="AB69" s="56"/>
      <c r="AC69" s="56"/>
      <c r="AD69" s="58">
        <f t="shared" si="193"/>
        <v>0</v>
      </c>
      <c r="AE69" s="58">
        <f t="shared" si="194"/>
        <v>98</v>
      </c>
      <c r="AG69" s="20" t="str">
        <f t="shared" si="207"/>
        <v>P</v>
      </c>
      <c r="AH69" s="20" t="str">
        <f t="shared" si="208"/>
        <v>LOPEZ</v>
      </c>
      <c r="AI69" s="20" t="str">
        <f t="shared" si="209"/>
        <v>NICOLAS</v>
      </c>
      <c r="AJ69" s="31" t="str">
        <f t="shared" si="210"/>
        <v>LUZECH</v>
      </c>
      <c r="AK69" s="20">
        <f t="shared" si="211"/>
        <v>17</v>
      </c>
      <c r="AL69" s="20">
        <f t="shared" si="212"/>
        <v>92</v>
      </c>
      <c r="AM69" s="20">
        <f t="shared" si="213"/>
        <v>0</v>
      </c>
      <c r="AN69" s="20">
        <f t="shared" si="214"/>
        <v>0</v>
      </c>
      <c r="AO69" s="20">
        <f t="shared" si="215"/>
        <v>0</v>
      </c>
      <c r="AP69" s="20">
        <f t="shared" si="216"/>
        <v>92</v>
      </c>
      <c r="AQ69" s="32">
        <f t="shared" si="217"/>
        <v>30.666666666666668</v>
      </c>
      <c r="AR69" s="32">
        <f t="shared" si="218"/>
        <v>47.666666666666671</v>
      </c>
      <c r="AS69" s="31"/>
      <c r="AT69" s="31">
        <f t="shared" si="219"/>
        <v>3</v>
      </c>
      <c r="AU69" s="31">
        <f t="shared" si="220"/>
        <v>0</v>
      </c>
      <c r="AV69" s="31">
        <f t="shared" si="221"/>
        <v>0</v>
      </c>
      <c r="AW69" s="31">
        <f t="shared" si="222"/>
        <v>0</v>
      </c>
      <c r="AX69" s="31">
        <f t="shared" si="223"/>
        <v>3</v>
      </c>
      <c r="AY69" s="33"/>
      <c r="AZ69" s="148" t="s">
        <v>37</v>
      </c>
      <c r="BA69" s="148" t="s">
        <v>160</v>
      </c>
      <c r="BB69" s="148" t="s">
        <v>161</v>
      </c>
      <c r="BC69" s="148" t="s">
        <v>95</v>
      </c>
      <c r="BD69" s="172">
        <v>7</v>
      </c>
      <c r="BE69" s="103">
        <v>121</v>
      </c>
      <c r="BF69" s="20">
        <v>135</v>
      </c>
      <c r="BG69" s="20">
        <v>124</v>
      </c>
      <c r="BH69" s="20">
        <v>104</v>
      </c>
      <c r="BI69" s="20">
        <v>484</v>
      </c>
      <c r="BJ69" s="32">
        <v>40.333333333333336</v>
      </c>
      <c r="BK69" s="32">
        <v>47.333333333333336</v>
      </c>
      <c r="BL69" s="148"/>
      <c r="BM69" s="31">
        <v>3</v>
      </c>
      <c r="BN69" s="31">
        <v>3</v>
      </c>
      <c r="BO69" s="31">
        <v>3</v>
      </c>
      <c r="BP69" s="31">
        <v>3</v>
      </c>
      <c r="BQ69" s="31">
        <v>12</v>
      </c>
      <c r="BR69" s="255"/>
      <c r="BS69" s="59">
        <v>15</v>
      </c>
      <c r="BT69" t="s">
        <v>102</v>
      </c>
      <c r="BU69" s="172" t="s">
        <v>182</v>
      </c>
      <c r="BV69" s="172" t="s">
        <v>183</v>
      </c>
      <c r="BW69" s="148" t="s">
        <v>120</v>
      </c>
      <c r="BX69" s="172">
        <v>18</v>
      </c>
      <c r="BY69" s="103">
        <v>72</v>
      </c>
      <c r="BZ69" s="20">
        <v>0</v>
      </c>
      <c r="CA69" s="20">
        <v>0</v>
      </c>
      <c r="CB69" s="20">
        <v>68</v>
      </c>
      <c r="CC69" s="20">
        <v>140</v>
      </c>
      <c r="CD69" s="32">
        <v>23.333333333333332</v>
      </c>
      <c r="CE69" s="32">
        <v>41.333333333333329</v>
      </c>
      <c r="CF69" s="148"/>
      <c r="CG69" s="31">
        <v>3</v>
      </c>
      <c r="CH69" s="31">
        <v>0</v>
      </c>
      <c r="CI69" s="31">
        <v>0</v>
      </c>
      <c r="CJ69" s="31">
        <v>3</v>
      </c>
      <c r="CK69" s="31">
        <v>6</v>
      </c>
    </row>
    <row r="70" spans="1:120" ht="18.95" customHeight="1" thickBot="1" x14ac:dyDescent="0.25">
      <c r="A70" s="52" t="s">
        <v>102</v>
      </c>
      <c r="B70" s="53" t="s">
        <v>240</v>
      </c>
      <c r="C70" s="53" t="s">
        <v>241</v>
      </c>
      <c r="D70" s="54">
        <v>16</v>
      </c>
      <c r="E70" s="55">
        <f t="shared" si="186"/>
        <v>0</v>
      </c>
      <c r="F70" s="56"/>
      <c r="G70" s="56"/>
      <c r="H70" s="56"/>
      <c r="I70" s="56"/>
      <c r="J70" s="58">
        <f>F70+G70+H70+I70</f>
        <v>0</v>
      </c>
      <c r="K70" s="29">
        <f t="shared" si="187"/>
        <v>0</v>
      </c>
      <c r="L70" s="56"/>
      <c r="M70" s="56"/>
      <c r="N70" s="56"/>
      <c r="O70" s="56"/>
      <c r="P70" s="58">
        <f t="shared" si="188"/>
        <v>0</v>
      </c>
      <c r="Q70" s="58">
        <f t="shared" si="189"/>
        <v>0</v>
      </c>
      <c r="R70" s="29">
        <f t="shared" si="190"/>
        <v>0</v>
      </c>
      <c r="S70" s="56"/>
      <c r="T70" s="56"/>
      <c r="U70" s="56"/>
      <c r="V70" s="56"/>
      <c r="W70" s="58">
        <f t="shared" si="191"/>
        <v>0</v>
      </c>
      <c r="X70" s="58">
        <f>J70+P70+W70</f>
        <v>0</v>
      </c>
      <c r="Y70" s="29">
        <f t="shared" si="192"/>
        <v>48</v>
      </c>
      <c r="Z70" s="56">
        <v>24</v>
      </c>
      <c r="AA70" s="56">
        <v>35</v>
      </c>
      <c r="AB70" s="56">
        <v>31</v>
      </c>
      <c r="AC70" s="56"/>
      <c r="AD70" s="58">
        <f t="shared" si="193"/>
        <v>90</v>
      </c>
      <c r="AE70" s="58">
        <f t="shared" si="194"/>
        <v>90</v>
      </c>
      <c r="AG70" s="20" t="str">
        <f t="shared" si="207"/>
        <v>F</v>
      </c>
      <c r="AH70" s="20" t="str">
        <f t="shared" si="208"/>
        <v>MOLINA</v>
      </c>
      <c r="AI70" s="20" t="str">
        <f t="shared" si="209"/>
        <v>PATRICIA</v>
      </c>
      <c r="AJ70" s="31" t="str">
        <f t="shared" si="210"/>
        <v>LUZECH</v>
      </c>
      <c r="AK70" s="20">
        <f t="shared" si="211"/>
        <v>22</v>
      </c>
      <c r="AL70" s="20">
        <f t="shared" si="212"/>
        <v>0</v>
      </c>
      <c r="AM70" s="20">
        <f t="shared" si="213"/>
        <v>68</v>
      </c>
      <c r="AN70" s="20">
        <f t="shared" si="214"/>
        <v>0</v>
      </c>
      <c r="AO70" s="20">
        <f t="shared" si="215"/>
        <v>47</v>
      </c>
      <c r="AP70" s="20">
        <f t="shared" si="216"/>
        <v>115</v>
      </c>
      <c r="AQ70" s="32">
        <f t="shared" si="217"/>
        <v>19.166666666666668</v>
      </c>
      <c r="AR70" s="32">
        <f t="shared" si="218"/>
        <v>41.166666666666671</v>
      </c>
      <c r="AS70" s="31"/>
      <c r="AT70" s="31">
        <f t="shared" si="219"/>
        <v>0</v>
      </c>
      <c r="AU70" s="31">
        <f t="shared" si="220"/>
        <v>3</v>
      </c>
      <c r="AV70" s="31">
        <f t="shared" si="221"/>
        <v>0</v>
      </c>
      <c r="AW70" s="31">
        <f t="shared" si="222"/>
        <v>3</v>
      </c>
      <c r="AX70" s="31">
        <f t="shared" si="223"/>
        <v>6</v>
      </c>
      <c r="AY70" s="33"/>
      <c r="AZ70" s="20" t="s">
        <v>37</v>
      </c>
      <c r="BA70" s="20" t="s">
        <v>202</v>
      </c>
      <c r="BB70" s="20" t="s">
        <v>77</v>
      </c>
      <c r="BC70" s="31" t="s">
        <v>170</v>
      </c>
      <c r="BD70" s="20">
        <v>4</v>
      </c>
      <c r="BE70" s="20">
        <v>138</v>
      </c>
      <c r="BF70" s="20">
        <v>122</v>
      </c>
      <c r="BG70" s="20">
        <v>134</v>
      </c>
      <c r="BH70" s="20">
        <v>0</v>
      </c>
      <c r="BI70" s="20">
        <v>394</v>
      </c>
      <c r="BJ70" s="32">
        <v>43.777777777777779</v>
      </c>
      <c r="BK70" s="32">
        <v>47.777777777777779</v>
      </c>
      <c r="BL70" s="31"/>
      <c r="BM70" s="31">
        <v>3</v>
      </c>
      <c r="BN70" s="31">
        <v>3</v>
      </c>
      <c r="BO70" s="31">
        <v>3</v>
      </c>
      <c r="BP70" s="31">
        <v>0</v>
      </c>
      <c r="BQ70" s="31">
        <v>9</v>
      </c>
      <c r="BR70" s="255"/>
      <c r="BS70" s="59">
        <v>16</v>
      </c>
      <c r="BT70" t="s">
        <v>102</v>
      </c>
      <c r="BU70" s="20" t="s">
        <v>114</v>
      </c>
      <c r="BV70" s="20" t="s">
        <v>115</v>
      </c>
      <c r="BW70" s="31" t="s">
        <v>176</v>
      </c>
      <c r="BX70" s="20">
        <v>15</v>
      </c>
      <c r="BY70" s="103">
        <v>0</v>
      </c>
      <c r="BZ70" s="20">
        <v>101</v>
      </c>
      <c r="CA70" s="20">
        <v>0</v>
      </c>
      <c r="CB70" s="20">
        <v>0</v>
      </c>
      <c r="CC70" s="20">
        <v>101</v>
      </c>
      <c r="CD70" s="32">
        <v>33.666666666666664</v>
      </c>
      <c r="CE70" s="32">
        <v>33.666666666666664</v>
      </c>
      <c r="CF70" s="31"/>
      <c r="CG70" s="31">
        <v>0</v>
      </c>
      <c r="CH70" s="31">
        <v>3</v>
      </c>
      <c r="CI70" s="31">
        <v>0</v>
      </c>
      <c r="CJ70" s="31">
        <v>0</v>
      </c>
      <c r="CK70" s="31">
        <v>3</v>
      </c>
    </row>
    <row r="71" spans="1:120" ht="18.95" customHeight="1" thickBot="1" x14ac:dyDescent="0.25">
      <c r="A71" s="52"/>
      <c r="B71" s="53"/>
      <c r="C71" s="53"/>
      <c r="D71" s="54"/>
      <c r="E71" s="55">
        <f t="shared" si="186"/>
        <v>0</v>
      </c>
      <c r="F71" s="56"/>
      <c r="G71" s="56"/>
      <c r="H71" s="56"/>
      <c r="I71" s="56"/>
      <c r="J71" s="58">
        <f>F71+G71+H71+I71</f>
        <v>0</v>
      </c>
      <c r="K71" s="29">
        <f t="shared" si="187"/>
        <v>0</v>
      </c>
      <c r="L71" s="56"/>
      <c r="M71" s="56"/>
      <c r="N71" s="56"/>
      <c r="O71" s="56"/>
      <c r="P71" s="58">
        <f t="shared" si="188"/>
        <v>0</v>
      </c>
      <c r="Q71" s="58">
        <f t="shared" si="189"/>
        <v>0</v>
      </c>
      <c r="R71" s="29">
        <f t="shared" si="190"/>
        <v>0</v>
      </c>
      <c r="S71" s="56"/>
      <c r="T71" s="56"/>
      <c r="U71" s="56"/>
      <c r="V71" s="56"/>
      <c r="W71" s="58">
        <f t="shared" si="191"/>
        <v>0</v>
      </c>
      <c r="X71" s="58">
        <f>J71+P71+W71</f>
        <v>0</v>
      </c>
      <c r="Y71" s="29">
        <f t="shared" si="192"/>
        <v>0</v>
      </c>
      <c r="Z71" s="56"/>
      <c r="AA71" s="56"/>
      <c r="AB71" s="56"/>
      <c r="AC71" s="56"/>
      <c r="AD71" s="58">
        <f t="shared" si="193"/>
        <v>0</v>
      </c>
      <c r="AE71" s="58">
        <f t="shared" si="194"/>
        <v>0</v>
      </c>
      <c r="AG71" s="20">
        <f t="shared" si="207"/>
        <v>0</v>
      </c>
      <c r="AH71" s="20">
        <f t="shared" si="208"/>
        <v>0</v>
      </c>
      <c r="AI71" s="20">
        <f t="shared" si="209"/>
        <v>0</v>
      </c>
      <c r="AJ71" s="31" t="str">
        <f t="shared" si="210"/>
        <v>LUZECH</v>
      </c>
      <c r="AK71" s="20">
        <f t="shared" si="211"/>
        <v>0</v>
      </c>
      <c r="AL71" s="20">
        <f t="shared" si="212"/>
        <v>0</v>
      </c>
      <c r="AM71" s="20">
        <f t="shared" si="213"/>
        <v>0</v>
      </c>
      <c r="AN71" s="20">
        <f t="shared" si="214"/>
        <v>0</v>
      </c>
      <c r="AO71" s="20">
        <f t="shared" si="215"/>
        <v>0</v>
      </c>
      <c r="AP71" s="20">
        <f t="shared" si="216"/>
        <v>0</v>
      </c>
      <c r="AQ71" s="32" t="e">
        <f t="shared" si="217"/>
        <v>#DIV/0!</v>
      </c>
      <c r="AR71" s="32" t="e">
        <f t="shared" si="218"/>
        <v>#DIV/0!</v>
      </c>
      <c r="AS71" s="31"/>
      <c r="AT71" s="31">
        <f t="shared" si="219"/>
        <v>0</v>
      </c>
      <c r="AU71" s="31">
        <f t="shared" si="220"/>
        <v>0</v>
      </c>
      <c r="AV71" s="31">
        <f t="shared" si="221"/>
        <v>0</v>
      </c>
      <c r="AW71" s="31">
        <f t="shared" si="222"/>
        <v>0</v>
      </c>
      <c r="AX71" s="31">
        <f t="shared" si="223"/>
        <v>0</v>
      </c>
      <c r="AY71" s="33"/>
      <c r="AZ71" s="20" t="s">
        <v>37</v>
      </c>
      <c r="BA71" s="31" t="s">
        <v>43</v>
      </c>
      <c r="BB71" s="31" t="s">
        <v>44</v>
      </c>
      <c r="BC71" s="31" t="s">
        <v>168</v>
      </c>
      <c r="BD71" s="20">
        <v>7</v>
      </c>
      <c r="BE71" s="20">
        <v>121</v>
      </c>
      <c r="BF71" s="20">
        <v>119</v>
      </c>
      <c r="BG71" s="20">
        <v>139</v>
      </c>
      <c r="BH71" s="20">
        <v>0</v>
      </c>
      <c r="BI71" s="20">
        <v>379</v>
      </c>
      <c r="BJ71" s="32">
        <v>42.111111111111114</v>
      </c>
      <c r="BK71" s="32">
        <v>49.111111111111114</v>
      </c>
      <c r="BL71" s="31"/>
      <c r="BM71" s="31">
        <v>3</v>
      </c>
      <c r="BN71" s="31">
        <v>3</v>
      </c>
      <c r="BO71" s="31">
        <v>3</v>
      </c>
      <c r="BP71" s="31">
        <v>0</v>
      </c>
      <c r="BQ71" s="31">
        <v>9</v>
      </c>
      <c r="BR71" s="255"/>
      <c r="BS71" s="59">
        <v>17</v>
      </c>
      <c r="BT71" s="133" t="s">
        <v>102</v>
      </c>
      <c r="BU71" s="20" t="s">
        <v>231</v>
      </c>
      <c r="BV71" s="20" t="s">
        <v>232</v>
      </c>
      <c r="BW71" s="31" t="s">
        <v>166</v>
      </c>
      <c r="BX71" s="20">
        <v>19</v>
      </c>
      <c r="BY71" s="20">
        <v>0</v>
      </c>
      <c r="BZ71" s="20">
        <v>0</v>
      </c>
      <c r="CA71" s="20">
        <v>98</v>
      </c>
      <c r="CB71" s="20">
        <v>0</v>
      </c>
      <c r="CC71" s="20">
        <v>98</v>
      </c>
      <c r="CD71" s="32">
        <v>32.666666666666664</v>
      </c>
      <c r="CE71" s="32">
        <v>51.666666666666664</v>
      </c>
      <c r="CF71" s="31"/>
      <c r="CG71" s="31">
        <v>0</v>
      </c>
      <c r="CH71" s="31">
        <v>0</v>
      </c>
      <c r="CI71" s="31">
        <v>3</v>
      </c>
      <c r="CJ71" s="31">
        <v>0</v>
      </c>
      <c r="CK71" s="31">
        <v>3</v>
      </c>
    </row>
    <row r="72" spans="1:120" ht="18.95" customHeight="1" thickBot="1" x14ac:dyDescent="0.25">
      <c r="A72" s="52"/>
      <c r="B72" s="53"/>
      <c r="C72" s="53"/>
      <c r="D72" s="54"/>
      <c r="E72" s="55">
        <f t="shared" si="186"/>
        <v>0</v>
      </c>
      <c r="F72" s="56"/>
      <c r="G72" s="56"/>
      <c r="H72" s="56"/>
      <c r="I72" s="56"/>
      <c r="J72" s="58">
        <f t="shared" ref="J72:J76" si="224">F72+G72+H72+I72</f>
        <v>0</v>
      </c>
      <c r="K72" s="29">
        <f t="shared" si="187"/>
        <v>0</v>
      </c>
      <c r="L72" s="56"/>
      <c r="M72" s="56"/>
      <c r="N72" s="56"/>
      <c r="O72" s="56"/>
      <c r="P72" s="58">
        <f t="shared" si="188"/>
        <v>0</v>
      </c>
      <c r="Q72" s="58">
        <f t="shared" si="189"/>
        <v>0</v>
      </c>
      <c r="R72" s="29">
        <f t="shared" si="190"/>
        <v>0</v>
      </c>
      <c r="S72" s="56"/>
      <c r="T72" s="56"/>
      <c r="U72" s="56"/>
      <c r="V72" s="56"/>
      <c r="W72" s="58">
        <f t="shared" si="191"/>
        <v>0</v>
      </c>
      <c r="X72" s="58"/>
      <c r="Y72" s="29">
        <f t="shared" si="192"/>
        <v>0</v>
      </c>
      <c r="Z72" s="56"/>
      <c r="AA72" s="56"/>
      <c r="AB72" s="56"/>
      <c r="AC72" s="56"/>
      <c r="AD72" s="58">
        <f t="shared" si="193"/>
        <v>0</v>
      </c>
      <c r="AE72" s="58">
        <f t="shared" si="194"/>
        <v>0</v>
      </c>
      <c r="AG72" s="20">
        <f t="shared" si="207"/>
        <v>0</v>
      </c>
      <c r="AH72" s="20">
        <f t="shared" si="208"/>
        <v>0</v>
      </c>
      <c r="AI72" s="20">
        <f t="shared" si="209"/>
        <v>0</v>
      </c>
      <c r="AJ72" s="31" t="str">
        <f t="shared" si="210"/>
        <v>LUZECH</v>
      </c>
      <c r="AK72" s="20">
        <f t="shared" si="211"/>
        <v>0</v>
      </c>
      <c r="AL72" s="20">
        <f t="shared" si="212"/>
        <v>0</v>
      </c>
      <c r="AM72" s="20">
        <f t="shared" si="213"/>
        <v>0</v>
      </c>
      <c r="AN72" s="20">
        <f t="shared" si="214"/>
        <v>0</v>
      </c>
      <c r="AO72" s="20">
        <f t="shared" si="215"/>
        <v>0</v>
      </c>
      <c r="AP72" s="20">
        <f t="shared" si="216"/>
        <v>0</v>
      </c>
      <c r="AQ72" s="32" t="e">
        <f t="shared" si="217"/>
        <v>#DIV/0!</v>
      </c>
      <c r="AR72" s="32" t="e">
        <f t="shared" si="218"/>
        <v>#DIV/0!</v>
      </c>
      <c r="AS72" s="31"/>
      <c r="AT72" s="31">
        <f t="shared" si="219"/>
        <v>0</v>
      </c>
      <c r="AU72" s="31">
        <f t="shared" si="220"/>
        <v>0</v>
      </c>
      <c r="AV72" s="31">
        <f t="shared" si="221"/>
        <v>0</v>
      </c>
      <c r="AW72" s="31">
        <f t="shared" si="222"/>
        <v>0</v>
      </c>
      <c r="AX72" s="31">
        <f t="shared" si="223"/>
        <v>0</v>
      </c>
      <c r="AY72" s="33"/>
      <c r="AZ72" s="148" t="s">
        <v>37</v>
      </c>
      <c r="BA72" s="148" t="s">
        <v>200</v>
      </c>
      <c r="BB72" s="148" t="s">
        <v>201</v>
      </c>
      <c r="BC72" s="148" t="s">
        <v>95</v>
      </c>
      <c r="BD72" s="172">
        <v>7</v>
      </c>
      <c r="BE72" s="103">
        <v>109</v>
      </c>
      <c r="BF72" s="20">
        <v>0</v>
      </c>
      <c r="BG72" s="20">
        <v>114</v>
      </c>
      <c r="BH72" s="20">
        <v>119</v>
      </c>
      <c r="BI72" s="20">
        <v>342</v>
      </c>
      <c r="BJ72" s="32">
        <v>38</v>
      </c>
      <c r="BK72" s="32">
        <v>45</v>
      </c>
      <c r="BL72" s="148"/>
      <c r="BM72" s="31">
        <v>3</v>
      </c>
      <c r="BN72" s="31">
        <v>0</v>
      </c>
      <c r="BO72" s="31">
        <v>3</v>
      </c>
      <c r="BP72" s="31">
        <v>3</v>
      </c>
      <c r="BQ72" s="31">
        <v>9</v>
      </c>
      <c r="BR72" s="255"/>
      <c r="BS72" s="59">
        <v>18</v>
      </c>
      <c r="BT72" s="133" t="s">
        <v>102</v>
      </c>
      <c r="BU72" s="172" t="s">
        <v>164</v>
      </c>
      <c r="BV72" s="172" t="s">
        <v>124</v>
      </c>
      <c r="BW72" s="148" t="s">
        <v>238</v>
      </c>
      <c r="BX72" s="172">
        <v>17</v>
      </c>
      <c r="BY72" s="103">
        <v>92</v>
      </c>
      <c r="BZ72" s="20">
        <v>0</v>
      </c>
      <c r="CA72" s="20">
        <v>0</v>
      </c>
      <c r="CB72" s="20">
        <v>0</v>
      </c>
      <c r="CC72" s="20">
        <v>92</v>
      </c>
      <c r="CD72" s="32">
        <v>30.666666666666668</v>
      </c>
      <c r="CE72" s="32">
        <v>47.666666666666671</v>
      </c>
      <c r="CF72" s="148"/>
      <c r="CG72" s="31">
        <v>3</v>
      </c>
      <c r="CH72" s="31">
        <v>0</v>
      </c>
      <c r="CI72" s="31">
        <v>0</v>
      </c>
      <c r="CJ72" s="31">
        <v>0</v>
      </c>
      <c r="CK72" s="31">
        <v>3</v>
      </c>
    </row>
    <row r="73" spans="1:120" ht="18.95" customHeight="1" thickBot="1" x14ac:dyDescent="0.25">
      <c r="A73" s="52"/>
      <c r="B73" s="53"/>
      <c r="C73" s="53"/>
      <c r="D73" s="54"/>
      <c r="E73" s="55">
        <f t="shared" si="186"/>
        <v>0</v>
      </c>
      <c r="F73" s="56"/>
      <c r="G73" s="56"/>
      <c r="H73" s="56"/>
      <c r="I73" s="56"/>
      <c r="J73" s="58">
        <f t="shared" si="224"/>
        <v>0</v>
      </c>
      <c r="K73" s="29">
        <f t="shared" si="187"/>
        <v>0</v>
      </c>
      <c r="L73" s="56"/>
      <c r="M73" s="56"/>
      <c r="N73" s="56"/>
      <c r="O73" s="56"/>
      <c r="P73" s="58">
        <f t="shared" si="188"/>
        <v>0</v>
      </c>
      <c r="Q73" s="58">
        <f t="shared" si="189"/>
        <v>0</v>
      </c>
      <c r="R73" s="29">
        <f t="shared" si="190"/>
        <v>0</v>
      </c>
      <c r="S73" s="56"/>
      <c r="T73" s="56"/>
      <c r="U73" s="56"/>
      <c r="V73" s="56"/>
      <c r="W73" s="58">
        <f t="shared" si="191"/>
        <v>0</v>
      </c>
      <c r="X73" s="58">
        <f>J73+P73+W73</f>
        <v>0</v>
      </c>
      <c r="Y73" s="29">
        <f t="shared" si="192"/>
        <v>0</v>
      </c>
      <c r="Z73" s="56"/>
      <c r="AA73" s="56"/>
      <c r="AB73" s="56"/>
      <c r="AC73" s="56"/>
      <c r="AD73" s="58">
        <f t="shared" si="193"/>
        <v>0</v>
      </c>
      <c r="AE73" s="58">
        <f t="shared" si="194"/>
        <v>0</v>
      </c>
      <c r="AG73" s="20">
        <f t="shared" si="207"/>
        <v>0</v>
      </c>
      <c r="AH73" s="20">
        <f t="shared" si="208"/>
        <v>0</v>
      </c>
      <c r="AI73" s="20">
        <f t="shared" si="209"/>
        <v>0</v>
      </c>
      <c r="AJ73" s="31" t="str">
        <f t="shared" si="210"/>
        <v>LUZECH</v>
      </c>
      <c r="AK73" s="20">
        <f t="shared" si="211"/>
        <v>0</v>
      </c>
      <c r="AL73" s="20">
        <f t="shared" si="212"/>
        <v>0</v>
      </c>
      <c r="AM73" s="20">
        <f t="shared" si="213"/>
        <v>0</v>
      </c>
      <c r="AN73" s="20">
        <f t="shared" si="214"/>
        <v>0</v>
      </c>
      <c r="AO73" s="20">
        <f t="shared" si="215"/>
        <v>0</v>
      </c>
      <c r="AP73" s="20">
        <f t="shared" si="216"/>
        <v>0</v>
      </c>
      <c r="AQ73" s="32" t="e">
        <f t="shared" si="217"/>
        <v>#DIV/0!</v>
      </c>
      <c r="AR73" s="32" t="e">
        <f t="shared" si="218"/>
        <v>#DIV/0!</v>
      </c>
      <c r="AS73" s="31"/>
      <c r="AT73" s="31">
        <f t="shared" si="219"/>
        <v>0</v>
      </c>
      <c r="AU73" s="31">
        <f t="shared" si="220"/>
        <v>0</v>
      </c>
      <c r="AV73" s="31">
        <f t="shared" si="221"/>
        <v>0</v>
      </c>
      <c r="AW73" s="31">
        <f t="shared" si="222"/>
        <v>0</v>
      </c>
      <c r="AX73" s="31">
        <f t="shared" si="223"/>
        <v>0</v>
      </c>
      <c r="AY73" s="33"/>
      <c r="AZ73" s="20" t="s">
        <v>37</v>
      </c>
      <c r="BA73" s="20" t="s">
        <v>69</v>
      </c>
      <c r="BB73" s="20" t="s">
        <v>70</v>
      </c>
      <c r="BC73" s="31" t="s">
        <v>209</v>
      </c>
      <c r="BD73" s="20">
        <v>5</v>
      </c>
      <c r="BE73" s="20">
        <v>0</v>
      </c>
      <c r="BF73" s="20">
        <v>0</v>
      </c>
      <c r="BG73" s="20">
        <v>143</v>
      </c>
      <c r="BH73" s="20">
        <v>135</v>
      </c>
      <c r="BI73" s="20">
        <v>278</v>
      </c>
      <c r="BJ73" s="32">
        <v>46.333333333333336</v>
      </c>
      <c r="BK73" s="32">
        <v>46.333333333333336</v>
      </c>
      <c r="BL73" s="31"/>
      <c r="BM73" s="31">
        <v>0</v>
      </c>
      <c r="BN73" s="31">
        <v>0</v>
      </c>
      <c r="BO73" s="31">
        <v>3</v>
      </c>
      <c r="BP73" s="31">
        <v>3</v>
      </c>
      <c r="BQ73" s="31">
        <v>6</v>
      </c>
      <c r="BR73" s="255"/>
      <c r="BS73" s="59">
        <v>19</v>
      </c>
      <c r="BT73" s="133" t="s">
        <v>102</v>
      </c>
      <c r="BU73" s="20" t="s">
        <v>240</v>
      </c>
      <c r="BV73" s="20" t="s">
        <v>241</v>
      </c>
      <c r="BW73" s="31" t="s">
        <v>166</v>
      </c>
      <c r="BX73" s="20">
        <v>16</v>
      </c>
      <c r="BY73" s="20">
        <v>0</v>
      </c>
      <c r="BZ73" s="20">
        <v>0</v>
      </c>
      <c r="CA73" s="20">
        <v>0</v>
      </c>
      <c r="CB73" s="20">
        <v>90</v>
      </c>
      <c r="CC73" s="20">
        <v>90</v>
      </c>
      <c r="CD73" s="32">
        <v>30</v>
      </c>
      <c r="CE73" s="32">
        <v>46</v>
      </c>
      <c r="CF73" s="31"/>
      <c r="CG73" s="31">
        <v>0</v>
      </c>
      <c r="CH73" s="31">
        <v>0</v>
      </c>
      <c r="CI73" s="31">
        <v>0</v>
      </c>
      <c r="CJ73" s="31">
        <v>3</v>
      </c>
      <c r="CK73" s="31">
        <v>3</v>
      </c>
    </row>
    <row r="74" spans="1:120" ht="18.95" customHeight="1" thickBot="1" x14ac:dyDescent="0.25">
      <c r="A74" s="52"/>
      <c r="B74" s="87"/>
      <c r="C74" s="87"/>
      <c r="D74" s="54"/>
      <c r="E74" s="55">
        <f t="shared" si="186"/>
        <v>0</v>
      </c>
      <c r="F74" s="56"/>
      <c r="G74" s="56"/>
      <c r="H74" s="56"/>
      <c r="I74" s="56"/>
      <c r="J74" s="58">
        <f t="shared" si="224"/>
        <v>0</v>
      </c>
      <c r="K74" s="29">
        <f t="shared" si="187"/>
        <v>0</v>
      </c>
      <c r="L74" s="56"/>
      <c r="M74" s="56"/>
      <c r="N74" s="56"/>
      <c r="O74" s="56"/>
      <c r="P74" s="58">
        <f t="shared" si="188"/>
        <v>0</v>
      </c>
      <c r="Q74" s="58">
        <f t="shared" si="189"/>
        <v>0</v>
      </c>
      <c r="R74" s="29">
        <f t="shared" si="190"/>
        <v>0</v>
      </c>
      <c r="S74" s="56"/>
      <c r="T74" s="56"/>
      <c r="U74" s="56"/>
      <c r="V74" s="56"/>
      <c r="W74" s="58">
        <f t="shared" si="191"/>
        <v>0</v>
      </c>
      <c r="X74" s="58">
        <f>J74+P74+W74</f>
        <v>0</v>
      </c>
      <c r="Y74" s="29">
        <f t="shared" si="192"/>
        <v>0</v>
      </c>
      <c r="Z74" s="56"/>
      <c r="AA74" s="56"/>
      <c r="AB74" s="56"/>
      <c r="AC74" s="56"/>
      <c r="AD74" s="58">
        <f t="shared" si="193"/>
        <v>0</v>
      </c>
      <c r="AE74" s="58">
        <f t="shared" si="194"/>
        <v>0</v>
      </c>
      <c r="AG74" s="20">
        <f t="shared" si="207"/>
        <v>0</v>
      </c>
      <c r="AH74" s="20">
        <f t="shared" si="208"/>
        <v>0</v>
      </c>
      <c r="AI74" s="20">
        <f t="shared" si="209"/>
        <v>0</v>
      </c>
      <c r="AJ74" s="31" t="str">
        <f t="shared" si="210"/>
        <v>LUZECH</v>
      </c>
      <c r="AK74" s="20">
        <f t="shared" si="211"/>
        <v>0</v>
      </c>
      <c r="AL74" s="20">
        <f t="shared" si="212"/>
        <v>0</v>
      </c>
      <c r="AM74" s="20">
        <f t="shared" si="213"/>
        <v>0</v>
      </c>
      <c r="AN74" s="20">
        <f t="shared" si="214"/>
        <v>0</v>
      </c>
      <c r="AO74" s="20">
        <f t="shared" si="215"/>
        <v>0</v>
      </c>
      <c r="AP74" s="20">
        <f t="shared" si="216"/>
        <v>0</v>
      </c>
      <c r="AQ74" s="32" t="e">
        <f t="shared" si="217"/>
        <v>#DIV/0!</v>
      </c>
      <c r="AR74" s="32" t="e">
        <f t="shared" si="218"/>
        <v>#DIV/0!</v>
      </c>
      <c r="AS74" s="31"/>
      <c r="AT74" s="31">
        <f t="shared" si="219"/>
        <v>0</v>
      </c>
      <c r="AU74" s="31">
        <f t="shared" si="220"/>
        <v>0</v>
      </c>
      <c r="AV74" s="31">
        <f t="shared" si="221"/>
        <v>0</v>
      </c>
      <c r="AW74" s="31">
        <f t="shared" si="222"/>
        <v>0</v>
      </c>
      <c r="AX74" s="31">
        <f t="shared" si="223"/>
        <v>0</v>
      </c>
      <c r="AY74" s="33"/>
      <c r="AZ74" s="20" t="s">
        <v>37</v>
      </c>
      <c r="BA74" s="31" t="s">
        <v>65</v>
      </c>
      <c r="BB74" s="31" t="s">
        <v>66</v>
      </c>
      <c r="BC74" s="31" t="s">
        <v>168</v>
      </c>
      <c r="BD74" s="20">
        <v>5</v>
      </c>
      <c r="BE74" s="20">
        <v>120</v>
      </c>
      <c r="BF74" s="20">
        <v>0</v>
      </c>
      <c r="BG74" s="20">
        <v>142</v>
      </c>
      <c r="BH74" s="20">
        <v>0</v>
      </c>
      <c r="BI74" s="20">
        <v>262</v>
      </c>
      <c r="BJ74" s="32">
        <v>43.666666666666664</v>
      </c>
      <c r="BK74" s="32">
        <v>48.666666666666664</v>
      </c>
      <c r="BL74" s="31"/>
      <c r="BM74" s="31">
        <v>3</v>
      </c>
      <c r="BN74" s="31">
        <v>0</v>
      </c>
      <c r="BO74" s="31">
        <v>3</v>
      </c>
      <c r="BP74" s="31">
        <v>0</v>
      </c>
      <c r="BQ74" s="31">
        <v>6</v>
      </c>
      <c r="BR74" s="255"/>
      <c r="BS74" s="59">
        <v>20</v>
      </c>
      <c r="BT74" s="277" t="s">
        <v>102</v>
      </c>
      <c r="BU74" s="20" t="s">
        <v>214</v>
      </c>
      <c r="BV74" s="20" t="s">
        <v>66</v>
      </c>
      <c r="BW74" s="31" t="s">
        <v>209</v>
      </c>
      <c r="BX74" s="20">
        <v>14</v>
      </c>
      <c r="BY74" s="103">
        <v>0</v>
      </c>
      <c r="BZ74" s="20">
        <v>87</v>
      </c>
      <c r="CA74" s="20">
        <v>0</v>
      </c>
      <c r="CB74" s="20">
        <v>0</v>
      </c>
      <c r="CC74" s="20">
        <v>87</v>
      </c>
      <c r="CD74" s="32">
        <v>29</v>
      </c>
      <c r="CE74" s="32">
        <v>29</v>
      </c>
      <c r="CF74" s="31"/>
      <c r="CG74" s="31">
        <v>0</v>
      </c>
      <c r="CH74" s="31">
        <v>3</v>
      </c>
      <c r="CI74" s="31">
        <v>0</v>
      </c>
      <c r="CJ74" s="31">
        <v>0</v>
      </c>
      <c r="CK74" s="31">
        <v>3</v>
      </c>
    </row>
    <row r="75" spans="1:120" ht="18.95" customHeight="1" thickBot="1" x14ac:dyDescent="0.25">
      <c r="A75" s="140"/>
      <c r="B75" s="87"/>
      <c r="C75" s="87"/>
      <c r="D75" s="142"/>
      <c r="E75" s="91"/>
      <c r="F75" s="95"/>
      <c r="G75" s="95"/>
      <c r="H75" s="95"/>
      <c r="I75" s="95"/>
      <c r="J75" s="58">
        <f t="shared" si="224"/>
        <v>0</v>
      </c>
      <c r="K75" s="94"/>
      <c r="L75" s="95"/>
      <c r="M75" s="95"/>
      <c r="N75" s="95"/>
      <c r="O75" s="95"/>
      <c r="P75" s="58">
        <f t="shared" si="188"/>
        <v>0</v>
      </c>
      <c r="Q75" s="58">
        <f t="shared" si="189"/>
        <v>0</v>
      </c>
      <c r="R75" s="94"/>
      <c r="S75" s="95"/>
      <c r="T75" s="95"/>
      <c r="U75" s="95"/>
      <c r="V75" s="95"/>
      <c r="W75" s="93"/>
      <c r="X75" s="93"/>
      <c r="Y75" s="94">
        <f t="shared" si="192"/>
        <v>0</v>
      </c>
      <c r="Z75" s="95"/>
      <c r="AA75" s="95"/>
      <c r="AB75" s="95"/>
      <c r="AC75" s="95"/>
      <c r="AD75" s="58">
        <f t="shared" si="193"/>
        <v>0</v>
      </c>
      <c r="AE75" s="58">
        <f t="shared" si="194"/>
        <v>0</v>
      </c>
      <c r="AG75" s="20">
        <f t="shared" si="207"/>
        <v>0</v>
      </c>
      <c r="AH75" s="20">
        <f t="shared" si="208"/>
        <v>0</v>
      </c>
      <c r="AI75" s="20">
        <f t="shared" si="209"/>
        <v>0</v>
      </c>
      <c r="AJ75" s="31" t="str">
        <f t="shared" si="210"/>
        <v>LUZECH</v>
      </c>
      <c r="AK75" s="20">
        <f t="shared" si="211"/>
        <v>0</v>
      </c>
      <c r="AL75" s="20">
        <f t="shared" si="212"/>
        <v>0</v>
      </c>
      <c r="AM75" s="20">
        <f t="shared" si="213"/>
        <v>0</v>
      </c>
      <c r="AN75" s="20">
        <f t="shared" si="214"/>
        <v>0</v>
      </c>
      <c r="AO75" s="20">
        <f t="shared" si="215"/>
        <v>0</v>
      </c>
      <c r="AP75" s="20">
        <f t="shared" si="216"/>
        <v>0</v>
      </c>
      <c r="AQ75" s="32" t="e">
        <f t="shared" si="217"/>
        <v>#DIV/0!</v>
      </c>
      <c r="AR75" s="32" t="e">
        <f t="shared" si="218"/>
        <v>#DIV/0!</v>
      </c>
      <c r="AS75" s="31"/>
      <c r="AT75" s="31">
        <f t="shared" si="219"/>
        <v>0</v>
      </c>
      <c r="AU75" s="31">
        <f t="shared" si="220"/>
        <v>0</v>
      </c>
      <c r="AV75" s="31">
        <f t="shared" si="221"/>
        <v>0</v>
      </c>
      <c r="AW75" s="31">
        <f t="shared" si="222"/>
        <v>0</v>
      </c>
      <c r="AX75" s="31">
        <f t="shared" si="223"/>
        <v>0</v>
      </c>
      <c r="AY75" s="33"/>
      <c r="AZ75" s="20" t="s">
        <v>37</v>
      </c>
      <c r="BA75" s="20" t="s">
        <v>236</v>
      </c>
      <c r="BB75" s="20" t="s">
        <v>38</v>
      </c>
      <c r="BC75" s="31" t="s">
        <v>209</v>
      </c>
      <c r="BD75" s="20">
        <v>4</v>
      </c>
      <c r="BE75" s="20">
        <v>0</v>
      </c>
      <c r="BF75" s="20">
        <v>0</v>
      </c>
      <c r="BG75" s="20">
        <v>123</v>
      </c>
      <c r="BH75" s="20">
        <v>127</v>
      </c>
      <c r="BI75" s="20">
        <v>250</v>
      </c>
      <c r="BJ75" s="32">
        <v>41.666666666666664</v>
      </c>
      <c r="BK75" s="32">
        <v>41.666666666666664</v>
      </c>
      <c r="BL75" s="31"/>
      <c r="BM75" s="31">
        <v>0</v>
      </c>
      <c r="BN75" s="31">
        <v>0</v>
      </c>
      <c r="BO75" s="31">
        <v>3</v>
      </c>
      <c r="BP75" s="31">
        <v>3</v>
      </c>
      <c r="BQ75" s="31">
        <v>6</v>
      </c>
      <c r="BR75" s="255"/>
      <c r="BS75" s="59">
        <v>21</v>
      </c>
      <c r="BT75" s="277" t="s">
        <v>102</v>
      </c>
      <c r="BU75" s="291" t="s">
        <v>224</v>
      </c>
      <c r="BV75" s="291" t="s">
        <v>201</v>
      </c>
      <c r="BW75" s="284" t="s">
        <v>179</v>
      </c>
      <c r="BX75" s="172">
        <v>18</v>
      </c>
      <c r="BY75" s="103">
        <v>0</v>
      </c>
      <c r="BZ75" s="20">
        <v>81</v>
      </c>
      <c r="CA75" s="20">
        <v>0</v>
      </c>
      <c r="CB75" s="20">
        <v>0</v>
      </c>
      <c r="CC75" s="20">
        <v>81</v>
      </c>
      <c r="CD75" s="32">
        <v>27</v>
      </c>
      <c r="CE75" s="32">
        <v>27</v>
      </c>
      <c r="CF75" s="148"/>
      <c r="CG75" s="31">
        <v>0</v>
      </c>
      <c r="CH75" s="31">
        <v>3</v>
      </c>
      <c r="CI75" s="31">
        <v>0</v>
      </c>
      <c r="CJ75" s="31">
        <v>0</v>
      </c>
      <c r="CK75" s="31">
        <v>3</v>
      </c>
    </row>
    <row r="76" spans="1:120" ht="18.95" customHeight="1" thickBot="1" x14ac:dyDescent="0.25">
      <c r="A76" s="88"/>
      <c r="B76" s="89"/>
      <c r="C76" s="89"/>
      <c r="D76" s="90"/>
      <c r="E76" s="91">
        <f>IF(F76&gt;0,D76*$E$65,0)</f>
        <v>0</v>
      </c>
      <c r="F76" s="95"/>
      <c r="G76" s="95"/>
      <c r="H76" s="95"/>
      <c r="I76" s="95"/>
      <c r="J76" s="58">
        <f t="shared" si="224"/>
        <v>0</v>
      </c>
      <c r="K76" s="94">
        <f>IF(L76&gt;0,D76*$K$65,0)</f>
        <v>0</v>
      </c>
      <c r="L76" s="95"/>
      <c r="M76" s="95"/>
      <c r="N76" s="95"/>
      <c r="O76" s="95"/>
      <c r="P76" s="58">
        <f t="shared" si="188"/>
        <v>0</v>
      </c>
      <c r="Q76" s="58">
        <f t="shared" si="189"/>
        <v>0</v>
      </c>
      <c r="R76" s="94">
        <f>IF(S76&gt;0,D76*$R$65,0)</f>
        <v>0</v>
      </c>
      <c r="S76" s="95"/>
      <c r="T76" s="95"/>
      <c r="U76" s="95"/>
      <c r="V76" s="95"/>
      <c r="W76" s="93">
        <f>S76+T76+U76+V76</f>
        <v>0</v>
      </c>
      <c r="X76" s="93">
        <f>J76+P76+W76</f>
        <v>0</v>
      </c>
      <c r="Y76" s="94">
        <f t="shared" si="192"/>
        <v>0</v>
      </c>
      <c r="Z76" s="95"/>
      <c r="AA76" s="95"/>
      <c r="AB76" s="95"/>
      <c r="AC76" s="95"/>
      <c r="AD76" s="93">
        <f t="shared" si="193"/>
        <v>0</v>
      </c>
      <c r="AE76" s="93">
        <f t="shared" si="194"/>
        <v>0</v>
      </c>
      <c r="AG76" s="20">
        <f t="shared" si="207"/>
        <v>0</v>
      </c>
      <c r="AH76" s="20">
        <f t="shared" si="208"/>
        <v>0</v>
      </c>
      <c r="AI76" s="20">
        <f t="shared" si="209"/>
        <v>0</v>
      </c>
      <c r="AJ76" s="31" t="str">
        <f t="shared" si="210"/>
        <v>LUZECH</v>
      </c>
      <c r="AK76" s="20">
        <f t="shared" si="211"/>
        <v>0</v>
      </c>
      <c r="AL76" s="20">
        <f t="shared" si="212"/>
        <v>0</v>
      </c>
      <c r="AM76" s="20">
        <f t="shared" si="213"/>
        <v>0</v>
      </c>
      <c r="AN76" s="20">
        <f t="shared" si="214"/>
        <v>0</v>
      </c>
      <c r="AO76" s="20">
        <f t="shared" si="215"/>
        <v>0</v>
      </c>
      <c r="AP76" s="20">
        <f t="shared" si="216"/>
        <v>0</v>
      </c>
      <c r="AQ76" s="32" t="e">
        <f t="shared" si="217"/>
        <v>#DIV/0!</v>
      </c>
      <c r="AR76" s="32" t="e">
        <f t="shared" si="218"/>
        <v>#DIV/0!</v>
      </c>
      <c r="AS76" s="31"/>
      <c r="AT76" s="31">
        <f t="shared" si="219"/>
        <v>0</v>
      </c>
      <c r="AU76" s="31">
        <f t="shared" si="220"/>
        <v>0</v>
      </c>
      <c r="AV76" s="31">
        <f t="shared" si="221"/>
        <v>0</v>
      </c>
      <c r="AW76" s="31">
        <f t="shared" si="222"/>
        <v>0</v>
      </c>
      <c r="AX76" s="31">
        <f t="shared" si="223"/>
        <v>0</v>
      </c>
      <c r="AY76" s="33"/>
      <c r="AZ76" s="20" t="s">
        <v>37</v>
      </c>
      <c r="BA76" s="20" t="s">
        <v>162</v>
      </c>
      <c r="BB76" s="20" t="s">
        <v>163</v>
      </c>
      <c r="BC76" s="31" t="s">
        <v>82</v>
      </c>
      <c r="BD76" s="20">
        <v>2</v>
      </c>
      <c r="BE76" s="20">
        <v>115</v>
      </c>
      <c r="BF76" s="20">
        <v>125</v>
      </c>
      <c r="BG76" s="20">
        <v>0</v>
      </c>
      <c r="BH76" s="20">
        <v>0</v>
      </c>
      <c r="BI76" s="20">
        <v>240</v>
      </c>
      <c r="BJ76" s="32">
        <v>40</v>
      </c>
      <c r="BK76" s="32">
        <v>42</v>
      </c>
      <c r="BL76" s="31"/>
      <c r="BM76" s="31">
        <v>3</v>
      </c>
      <c r="BN76" s="31">
        <v>3</v>
      </c>
      <c r="BO76" s="31">
        <v>0</v>
      </c>
      <c r="BP76" s="31">
        <v>0</v>
      </c>
      <c r="BQ76" s="31">
        <v>6</v>
      </c>
      <c r="BR76" s="255"/>
      <c r="BS76" s="59">
        <v>22</v>
      </c>
      <c r="BT76" s="277" t="s">
        <v>102</v>
      </c>
      <c r="BU76" s="20" t="s">
        <v>111</v>
      </c>
      <c r="BV76" s="20" t="s">
        <v>203</v>
      </c>
      <c r="BW76" s="31" t="s">
        <v>175</v>
      </c>
      <c r="BX76" s="20">
        <v>19</v>
      </c>
      <c r="BY76" s="103">
        <v>76</v>
      </c>
      <c r="BZ76" s="20">
        <v>0</v>
      </c>
      <c r="CA76" s="20">
        <v>0</v>
      </c>
      <c r="CB76" s="20">
        <v>0</v>
      </c>
      <c r="CC76" s="20">
        <v>76</v>
      </c>
      <c r="CD76" s="32">
        <v>25.333333333333332</v>
      </c>
      <c r="CE76" s="32">
        <v>25.333333333333332</v>
      </c>
      <c r="CF76" s="31"/>
      <c r="CG76" s="31">
        <v>3</v>
      </c>
      <c r="CH76" s="31">
        <v>0</v>
      </c>
      <c r="CI76" s="31">
        <v>0</v>
      </c>
      <c r="CJ76" s="31">
        <v>0</v>
      </c>
      <c r="CK76" s="31">
        <v>3</v>
      </c>
    </row>
    <row r="77" spans="1:120" ht="18.95" customHeight="1" thickTop="1" thickBot="1" x14ac:dyDescent="0.25">
      <c r="A77" s="159" t="s">
        <v>88</v>
      </c>
      <c r="B77" s="160"/>
      <c r="C77" s="161"/>
      <c r="D77" s="162">
        <v>0</v>
      </c>
      <c r="E77" s="100">
        <f>SUM(E67:E76)</f>
        <v>84</v>
      </c>
      <c r="F77" s="41">
        <f>SUM(F67:F76)</f>
        <v>69</v>
      </c>
      <c r="G77" s="101">
        <f>SUM(G67:G76)</f>
        <v>59</v>
      </c>
      <c r="H77" s="41">
        <f>SUM(H67:H76)</f>
        <v>77</v>
      </c>
      <c r="I77" s="41"/>
      <c r="J77" s="41" t="s">
        <v>84</v>
      </c>
      <c r="K77" s="102">
        <f>SUM(K67:K76)</f>
        <v>84</v>
      </c>
      <c r="L77" s="41">
        <f>SUM(L67:L76)</f>
        <v>69</v>
      </c>
      <c r="M77" s="101">
        <f>SUM(M67:M76)</f>
        <v>67</v>
      </c>
      <c r="N77" s="101">
        <f>SUM(N67:N76)</f>
        <v>78</v>
      </c>
      <c r="O77" s="41"/>
      <c r="P77" s="41"/>
      <c r="Q77" s="41"/>
      <c r="R77" s="102">
        <f>SUM(R67:R76)</f>
        <v>93</v>
      </c>
      <c r="S77" s="41">
        <f>SUM(S67:S76)</f>
        <v>75</v>
      </c>
      <c r="T77" s="101">
        <f>SUM(T67:T76)</f>
        <v>73</v>
      </c>
      <c r="U77" s="101">
        <f>SUM(U67:U76)</f>
        <v>73</v>
      </c>
      <c r="V77" s="41"/>
      <c r="W77" s="41"/>
      <c r="X77" s="41"/>
      <c r="Y77" s="102">
        <f>SUM(Y67:Y76)</f>
        <v>84</v>
      </c>
      <c r="Z77" s="41">
        <f>SUM(Z67:Z76)</f>
        <v>56</v>
      </c>
      <c r="AA77" s="101">
        <f>SUM(AA67:AA76)</f>
        <v>75</v>
      </c>
      <c r="AB77" s="101">
        <f>SUM(AB67:AB76)</f>
        <v>83</v>
      </c>
      <c r="AC77" s="41"/>
      <c r="AD77" s="41"/>
      <c r="AE77" s="41"/>
      <c r="AG77" s="20" t="str">
        <f t="shared" ref="AG77:AG86" si="225">A148</f>
        <v>P</v>
      </c>
      <c r="AH77" s="20" t="str">
        <f t="shared" ref="AH77:AH86" si="226">B148</f>
        <v>ANTHEAUME</v>
      </c>
      <c r="AI77" s="20" t="str">
        <f t="shared" ref="AI77:AI86" si="227">C148</f>
        <v>CHRISTOPHE</v>
      </c>
      <c r="AJ77" s="31" t="str">
        <f>$B$145</f>
        <v>NAUCELLE</v>
      </c>
      <c r="AK77" s="20">
        <f t="shared" ref="AK77:AK86" si="228">D148</f>
        <v>14</v>
      </c>
      <c r="AL77" s="20">
        <f t="shared" ref="AL77:AL86" si="229">J148</f>
        <v>109</v>
      </c>
      <c r="AM77" s="20">
        <f t="shared" ref="AM77:AM86" si="230">P148</f>
        <v>131</v>
      </c>
      <c r="AN77" s="20">
        <f t="shared" ref="AN77:AN86" si="231">W148</f>
        <v>137</v>
      </c>
      <c r="AO77" s="20">
        <f t="shared" ref="AO77:AO86" si="232">AD148</f>
        <v>117</v>
      </c>
      <c r="AP77" s="20">
        <f t="shared" ref="AP77:AP104" si="233">SUM(AL77:AO77)</f>
        <v>494</v>
      </c>
      <c r="AQ77" s="32">
        <f t="shared" ref="AQ77:AQ104" si="234">AP77/AX77</f>
        <v>41.166666666666664</v>
      </c>
      <c r="AR77" s="32">
        <f t="shared" ref="AR77:AR86" si="235">AQ77+D148</f>
        <v>55.166666666666664</v>
      </c>
      <c r="AS77" s="31"/>
      <c r="AT77" s="31">
        <f t="shared" ref="AT77:AT86" si="236">IF(AL77&gt;0,$H$145,0)</f>
        <v>3</v>
      </c>
      <c r="AU77" s="31">
        <f t="shared" ref="AU77:AU86" si="237">IF(AM77&gt;0,$N$145,0)</f>
        <v>3</v>
      </c>
      <c r="AV77" s="31">
        <f t="shared" ref="AV77:AV86" si="238">IF(AN77&gt;0,$U$145,0)</f>
        <v>3</v>
      </c>
      <c r="AW77" s="31">
        <f t="shared" ref="AW77:AW86" si="239">IF(AO77&gt;0,$AB$145,0)</f>
        <v>3</v>
      </c>
      <c r="AX77" s="31">
        <f t="shared" ref="AX77:AX104" si="240">SUM(AT77:AW77)</f>
        <v>12</v>
      </c>
      <c r="AY77" s="33"/>
      <c r="AZ77" s="284" t="s">
        <v>37</v>
      </c>
      <c r="BA77" s="284" t="s">
        <v>89</v>
      </c>
      <c r="BB77" s="284" t="s">
        <v>90</v>
      </c>
      <c r="BC77" s="284" t="s">
        <v>210</v>
      </c>
      <c r="BD77" s="172">
        <v>6</v>
      </c>
      <c r="BE77" s="103">
        <v>0</v>
      </c>
      <c r="BF77" s="20">
        <v>0</v>
      </c>
      <c r="BG77" s="20">
        <v>115</v>
      </c>
      <c r="BH77" s="20">
        <v>122</v>
      </c>
      <c r="BI77" s="20">
        <v>237</v>
      </c>
      <c r="BJ77" s="32">
        <v>39.5</v>
      </c>
      <c r="BK77" s="32">
        <v>39.5</v>
      </c>
      <c r="BL77" s="148"/>
      <c r="BM77" s="31">
        <v>0</v>
      </c>
      <c r="BN77" s="31">
        <v>0</v>
      </c>
      <c r="BO77" s="31">
        <v>3</v>
      </c>
      <c r="BP77" s="31">
        <v>3</v>
      </c>
      <c r="BQ77" s="31">
        <v>6</v>
      </c>
      <c r="BR77" s="255"/>
      <c r="BS77" s="59">
        <v>23</v>
      </c>
      <c r="BT77" s="258" t="s">
        <v>102</v>
      </c>
      <c r="BU77" s="293"/>
      <c r="BV77" s="20"/>
      <c r="BW77" s="31"/>
      <c r="BX77" s="20"/>
      <c r="BY77" s="20"/>
      <c r="BZ77" s="20"/>
      <c r="CA77" s="20"/>
      <c r="CB77" s="20"/>
      <c r="CC77" s="20"/>
      <c r="CD77" s="272"/>
      <c r="CE77" s="32"/>
      <c r="CF77" s="31"/>
      <c r="CG77" s="31"/>
      <c r="CH77" s="31"/>
      <c r="CI77" s="31"/>
      <c r="CJ77" s="31"/>
      <c r="CK77" s="31"/>
    </row>
    <row r="78" spans="1:120" ht="18.95" customHeight="1" thickBot="1" x14ac:dyDescent="0.25">
      <c r="A78" s="104" t="s">
        <v>131</v>
      </c>
      <c r="B78" s="13"/>
      <c r="C78" s="13"/>
      <c r="D78" s="13"/>
      <c r="E78" s="13"/>
      <c r="F78" s="13"/>
      <c r="G78" s="13"/>
      <c r="H78" s="300">
        <f>SUM(J67:J76)/($H$64*4)</f>
        <v>17.083333333333332</v>
      </c>
      <c r="I78" s="300"/>
      <c r="J78" s="58">
        <f>F77+G77+H77+I77</f>
        <v>205</v>
      </c>
      <c r="K78" s="107"/>
      <c r="L78" s="163"/>
      <c r="M78" s="300">
        <f>SUM(P67:P76)/($N$64*4)</f>
        <v>17.833333333333332</v>
      </c>
      <c r="N78" s="300"/>
      <c r="O78" s="300"/>
      <c r="P78" s="58">
        <f>SUM(L77:O77)</f>
        <v>214</v>
      </c>
      <c r="Q78" s="105"/>
      <c r="R78" s="164"/>
      <c r="S78" s="13"/>
      <c r="T78" s="13"/>
      <c r="U78" s="300">
        <f>SUM(W67:W76)/($U$64*4)</f>
        <v>18.416666666666668</v>
      </c>
      <c r="V78" s="300"/>
      <c r="W78" s="58">
        <f>SUM(S77:V77)</f>
        <v>221</v>
      </c>
      <c r="X78" s="58"/>
      <c r="Y78" s="164"/>
      <c r="Z78" s="13"/>
      <c r="AA78" s="13"/>
      <c r="AB78" s="300">
        <f>SUM(AD67:AD76)/($AB$64*4)</f>
        <v>17.833333333333332</v>
      </c>
      <c r="AC78" s="300"/>
      <c r="AD78" s="58">
        <f>SUM(Z77:AC77)</f>
        <v>214</v>
      </c>
      <c r="AE78" s="58"/>
      <c r="AG78" s="20" t="str">
        <f t="shared" si="225"/>
        <v>P</v>
      </c>
      <c r="AH78" s="20" t="str">
        <f t="shared" si="226"/>
        <v>GREZE</v>
      </c>
      <c r="AI78" s="20" t="str">
        <f t="shared" si="227"/>
        <v>JEAN LUC</v>
      </c>
      <c r="AJ78" s="31" t="str">
        <f>$B$145</f>
        <v>NAUCELLE</v>
      </c>
      <c r="AK78" s="20">
        <f t="shared" si="228"/>
        <v>18</v>
      </c>
      <c r="AL78" s="103">
        <f t="shared" si="229"/>
        <v>72</v>
      </c>
      <c r="AM78" s="20">
        <f t="shared" si="230"/>
        <v>0</v>
      </c>
      <c r="AN78" s="20">
        <f t="shared" si="231"/>
        <v>0</v>
      </c>
      <c r="AO78" s="20">
        <f t="shared" si="232"/>
        <v>68</v>
      </c>
      <c r="AP78" s="20">
        <f t="shared" si="233"/>
        <v>140</v>
      </c>
      <c r="AQ78" s="32">
        <f t="shared" si="234"/>
        <v>23.333333333333332</v>
      </c>
      <c r="AR78" s="32">
        <f t="shared" si="235"/>
        <v>41.333333333333329</v>
      </c>
      <c r="AS78" s="31"/>
      <c r="AT78" s="31">
        <f t="shared" si="236"/>
        <v>3</v>
      </c>
      <c r="AU78" s="31">
        <f t="shared" si="237"/>
        <v>0</v>
      </c>
      <c r="AV78" s="31">
        <f t="shared" si="238"/>
        <v>0</v>
      </c>
      <c r="AW78" s="31">
        <f t="shared" si="239"/>
        <v>3</v>
      </c>
      <c r="AX78" s="31">
        <f t="shared" si="240"/>
        <v>6</v>
      </c>
      <c r="AY78" s="33"/>
      <c r="AZ78" s="20" t="s">
        <v>37</v>
      </c>
      <c r="BA78" s="20" t="s">
        <v>218</v>
      </c>
      <c r="BB78" s="20" t="s">
        <v>219</v>
      </c>
      <c r="BC78" s="31" t="s">
        <v>82</v>
      </c>
      <c r="BD78" s="20">
        <v>4</v>
      </c>
      <c r="BE78" s="20">
        <v>0</v>
      </c>
      <c r="BF78" s="20">
        <v>134</v>
      </c>
      <c r="BG78" s="20">
        <v>0</v>
      </c>
      <c r="BH78" s="20">
        <v>0</v>
      </c>
      <c r="BI78" s="20">
        <v>134</v>
      </c>
      <c r="BJ78" s="32">
        <v>44.666666666666664</v>
      </c>
      <c r="BK78" s="32">
        <v>48.666666666666664</v>
      </c>
      <c r="BL78" s="31"/>
      <c r="BM78" s="31">
        <v>0</v>
      </c>
      <c r="BN78" s="31">
        <v>3</v>
      </c>
      <c r="BO78" s="31">
        <v>0</v>
      </c>
      <c r="BP78" s="31">
        <v>0</v>
      </c>
      <c r="BQ78" s="31">
        <v>3</v>
      </c>
      <c r="BR78" s="255"/>
      <c r="BS78" s="59">
        <v>24</v>
      </c>
      <c r="BT78" s="258" t="s">
        <v>102</v>
      </c>
      <c r="BU78" s="293"/>
      <c r="BV78" s="20"/>
      <c r="BW78" s="31"/>
      <c r="BX78" s="20"/>
      <c r="BY78" s="20"/>
      <c r="BZ78" s="20"/>
      <c r="CA78" s="20"/>
      <c r="CB78" s="20"/>
      <c r="CC78" s="20"/>
      <c r="CD78" s="272"/>
      <c r="CE78" s="32"/>
      <c r="CF78" s="31"/>
      <c r="CG78" s="31"/>
      <c r="CH78" s="31"/>
      <c r="CI78" s="31"/>
      <c r="CJ78" s="31"/>
      <c r="CK78" s="31"/>
    </row>
    <row r="79" spans="1:120" ht="18.95" customHeight="1" thickTop="1" thickBot="1" x14ac:dyDescent="0.25">
      <c r="A79" s="104" t="s">
        <v>93</v>
      </c>
      <c r="B79" s="105"/>
      <c r="C79" s="105"/>
      <c r="D79" s="105"/>
      <c r="E79" s="105"/>
      <c r="F79" s="105"/>
      <c r="G79" s="105"/>
      <c r="H79" s="109" t="s">
        <v>13</v>
      </c>
      <c r="I79" s="110"/>
      <c r="J79" s="111">
        <f>J78+E77</f>
        <v>289</v>
      </c>
      <c r="K79" s="112"/>
      <c r="L79" s="105"/>
      <c r="M79" s="105"/>
      <c r="N79" s="105"/>
      <c r="O79" s="109" t="s">
        <v>13</v>
      </c>
      <c r="P79" s="110"/>
      <c r="Q79" s="111">
        <f>P78+K77</f>
        <v>298</v>
      </c>
      <c r="R79" s="108"/>
      <c r="S79" s="105"/>
      <c r="T79" s="105"/>
      <c r="U79" s="105"/>
      <c r="V79" s="109" t="s">
        <v>13</v>
      </c>
      <c r="W79" s="110"/>
      <c r="X79" s="111">
        <f>R77+W78</f>
        <v>314</v>
      </c>
      <c r="Y79" s="108"/>
      <c r="Z79" s="105"/>
      <c r="AA79" s="105"/>
      <c r="AB79" s="105"/>
      <c r="AC79" s="109" t="s">
        <v>13</v>
      </c>
      <c r="AD79" s="110"/>
      <c r="AE79" s="111">
        <f>Y77+AD78</f>
        <v>298</v>
      </c>
      <c r="AG79" s="20">
        <f t="shared" si="225"/>
        <v>0</v>
      </c>
      <c r="AH79" s="20">
        <f t="shared" si="226"/>
        <v>0</v>
      </c>
      <c r="AI79" s="20">
        <f t="shared" si="227"/>
        <v>0</v>
      </c>
      <c r="AJ79" s="31" t="str">
        <f>$B$145</f>
        <v>NAUCELLE</v>
      </c>
      <c r="AK79" s="20">
        <f t="shared" si="228"/>
        <v>0</v>
      </c>
      <c r="AL79" s="20">
        <f t="shared" si="229"/>
        <v>0</v>
      </c>
      <c r="AM79" s="20">
        <f t="shared" si="230"/>
        <v>0</v>
      </c>
      <c r="AN79" s="20">
        <f t="shared" si="231"/>
        <v>0</v>
      </c>
      <c r="AO79" s="20">
        <f t="shared" si="232"/>
        <v>0</v>
      </c>
      <c r="AP79" s="20">
        <f t="shared" si="233"/>
        <v>0</v>
      </c>
      <c r="AQ79" s="32" t="e">
        <f t="shared" si="234"/>
        <v>#DIV/0!</v>
      </c>
      <c r="AR79" s="32" t="e">
        <f t="shared" si="235"/>
        <v>#DIV/0!</v>
      </c>
      <c r="AS79" s="31"/>
      <c r="AT79" s="31">
        <f t="shared" si="236"/>
        <v>0</v>
      </c>
      <c r="AU79" s="31">
        <f t="shared" si="237"/>
        <v>0</v>
      </c>
      <c r="AV79" s="31">
        <f t="shared" si="238"/>
        <v>0</v>
      </c>
      <c r="AW79" s="31">
        <f t="shared" si="239"/>
        <v>0</v>
      </c>
      <c r="AX79" s="31">
        <f t="shared" si="240"/>
        <v>0</v>
      </c>
      <c r="AY79" s="33"/>
      <c r="AZ79" s="148" t="s">
        <v>37</v>
      </c>
      <c r="BA79" s="148" t="s">
        <v>189</v>
      </c>
      <c r="BB79" s="148" t="s">
        <v>190</v>
      </c>
      <c r="BC79" s="148" t="s">
        <v>172</v>
      </c>
      <c r="BD79" s="172">
        <v>4</v>
      </c>
      <c r="BE79" s="103">
        <v>0</v>
      </c>
      <c r="BF79" s="20">
        <v>129</v>
      </c>
      <c r="BG79" s="20">
        <v>0</v>
      </c>
      <c r="BH79" s="20">
        <v>0</v>
      </c>
      <c r="BI79" s="20">
        <v>129</v>
      </c>
      <c r="BJ79" s="32">
        <v>43</v>
      </c>
      <c r="BK79" s="32">
        <v>47</v>
      </c>
      <c r="BL79" s="148"/>
      <c r="BM79" s="31">
        <v>0</v>
      </c>
      <c r="BN79" s="31">
        <v>3</v>
      </c>
      <c r="BO79" s="31">
        <v>0</v>
      </c>
      <c r="BP79" s="31">
        <v>0</v>
      </c>
      <c r="BQ79" s="31">
        <v>3</v>
      </c>
      <c r="BR79" s="255"/>
      <c r="BS79" s="59">
        <v>25</v>
      </c>
      <c r="BT79" s="258" t="s">
        <v>102</v>
      </c>
      <c r="BU79" s="293"/>
      <c r="BV79" s="20"/>
      <c r="BW79" s="31"/>
      <c r="BX79" s="20"/>
      <c r="BY79" s="20"/>
      <c r="BZ79" s="20"/>
      <c r="CA79" s="20"/>
      <c r="CB79" s="20"/>
      <c r="CC79" s="20"/>
      <c r="CD79" s="272"/>
      <c r="CE79" s="32"/>
      <c r="CF79" s="31"/>
      <c r="CG79" s="31"/>
      <c r="CH79" s="31"/>
      <c r="CI79" s="31"/>
      <c r="CJ79" s="31"/>
      <c r="CK79" s="31"/>
    </row>
    <row r="80" spans="1:120" ht="18.95" customHeight="1" thickTop="1" thickBot="1" x14ac:dyDescent="0.25">
      <c r="A80" s="114" t="s">
        <v>41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09" t="s">
        <v>13</v>
      </c>
      <c r="P80" s="110"/>
      <c r="Q80" s="111">
        <f>(J79+Q79)</f>
        <v>587</v>
      </c>
      <c r="R80" s="116"/>
      <c r="S80" s="115"/>
      <c r="T80" s="115"/>
      <c r="U80" s="115" t="s">
        <v>84</v>
      </c>
      <c r="V80" s="109" t="s">
        <v>13</v>
      </c>
      <c r="W80" s="110"/>
      <c r="X80" s="111">
        <f>J79+Q79+X79</f>
        <v>901</v>
      </c>
      <c r="Y80" s="116"/>
      <c r="Z80" s="115"/>
      <c r="AA80" s="115"/>
      <c r="AB80" s="115" t="s">
        <v>84</v>
      </c>
      <c r="AC80" s="109" t="s">
        <v>13</v>
      </c>
      <c r="AD80" s="110"/>
      <c r="AE80" s="111">
        <f>J79+Q79+X79+AE79</f>
        <v>1199</v>
      </c>
      <c r="AG80" s="20">
        <f t="shared" si="225"/>
        <v>0</v>
      </c>
      <c r="AH80" s="20">
        <f t="shared" si="226"/>
        <v>0</v>
      </c>
      <c r="AI80" s="20">
        <f t="shared" si="227"/>
        <v>0</v>
      </c>
      <c r="AJ80" s="31" t="str">
        <f>$B$145</f>
        <v>NAUCELLE</v>
      </c>
      <c r="AK80" s="20">
        <f t="shared" si="228"/>
        <v>0</v>
      </c>
      <c r="AL80" s="20">
        <f t="shared" si="229"/>
        <v>0</v>
      </c>
      <c r="AM80" s="20">
        <f t="shared" si="230"/>
        <v>0</v>
      </c>
      <c r="AN80" s="20">
        <f t="shared" si="231"/>
        <v>0</v>
      </c>
      <c r="AO80" s="20">
        <f t="shared" si="232"/>
        <v>0</v>
      </c>
      <c r="AP80" s="20">
        <f t="shared" si="233"/>
        <v>0</v>
      </c>
      <c r="AQ80" s="32" t="e">
        <f t="shared" si="234"/>
        <v>#DIV/0!</v>
      </c>
      <c r="AR80" s="32" t="e">
        <f t="shared" si="235"/>
        <v>#DIV/0!</v>
      </c>
      <c r="AS80" s="31"/>
      <c r="AT80" s="31">
        <f t="shared" si="236"/>
        <v>0</v>
      </c>
      <c r="AU80" s="31">
        <f t="shared" si="237"/>
        <v>0</v>
      </c>
      <c r="AV80" s="31">
        <f t="shared" si="238"/>
        <v>0</v>
      </c>
      <c r="AW80" s="31">
        <f t="shared" si="239"/>
        <v>0</v>
      </c>
      <c r="AX80" s="31">
        <f t="shared" si="240"/>
        <v>0</v>
      </c>
      <c r="AY80" s="33"/>
      <c r="AZ80" s="20" t="s">
        <v>37</v>
      </c>
      <c r="BA80" s="20" t="s">
        <v>159</v>
      </c>
      <c r="BB80" s="20" t="s">
        <v>180</v>
      </c>
      <c r="BC80" s="31" t="s">
        <v>209</v>
      </c>
      <c r="BD80" s="20">
        <v>4</v>
      </c>
      <c r="BE80" s="20">
        <v>128</v>
      </c>
      <c r="BF80" s="20">
        <v>0</v>
      </c>
      <c r="BG80" s="20">
        <v>0</v>
      </c>
      <c r="BH80" s="20">
        <v>0</v>
      </c>
      <c r="BI80" s="20">
        <v>128</v>
      </c>
      <c r="BJ80" s="32">
        <v>42.666666666666664</v>
      </c>
      <c r="BK80" s="32">
        <v>51.666666666666664</v>
      </c>
      <c r="BL80" s="31"/>
      <c r="BM80" s="31">
        <v>3</v>
      </c>
      <c r="BN80" s="31">
        <v>0</v>
      </c>
      <c r="BO80" s="31">
        <v>0</v>
      </c>
      <c r="BP80" s="31">
        <v>0</v>
      </c>
      <c r="BQ80" s="31">
        <v>3</v>
      </c>
      <c r="BR80" s="255"/>
      <c r="BS80" s="59">
        <v>26</v>
      </c>
      <c r="BT80" s="258" t="s">
        <v>102</v>
      </c>
      <c r="BU80" s="293"/>
      <c r="BV80" s="20"/>
      <c r="BW80" s="31"/>
      <c r="BX80" s="20"/>
      <c r="BY80" s="20"/>
      <c r="BZ80" s="20"/>
      <c r="CA80" s="20"/>
      <c r="CB80" s="20"/>
      <c r="CC80" s="20"/>
      <c r="CD80" s="272"/>
      <c r="CE80" s="32"/>
      <c r="CF80" s="31"/>
      <c r="CG80" s="31"/>
      <c r="CH80" s="31"/>
      <c r="CI80" s="31"/>
      <c r="CJ80" s="31"/>
      <c r="CK80" s="31"/>
    </row>
    <row r="81" spans="1:114" ht="18.95" customHeight="1" thickTop="1" thickBot="1" x14ac:dyDescent="0.25">
      <c r="A81" s="119"/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1"/>
      <c r="P81" s="120"/>
      <c r="Q81" s="120"/>
      <c r="R81" s="120"/>
      <c r="S81" s="120"/>
      <c r="T81" s="120"/>
      <c r="U81" s="120"/>
      <c r="V81" s="121"/>
      <c r="W81" s="120"/>
      <c r="X81" s="120"/>
      <c r="Y81" s="120"/>
      <c r="Z81" s="120"/>
      <c r="AA81" s="120"/>
      <c r="AB81" s="120"/>
      <c r="AC81" s="121"/>
      <c r="AD81" s="120"/>
      <c r="AE81" s="120"/>
      <c r="AG81" s="20">
        <f t="shared" si="225"/>
        <v>0</v>
      </c>
      <c r="AH81" s="20">
        <f t="shared" si="226"/>
        <v>0</v>
      </c>
      <c r="AI81" s="20">
        <f t="shared" si="227"/>
        <v>0</v>
      </c>
      <c r="AJ81" s="31" t="str">
        <f t="shared" ref="AJ81:AJ82" si="241">$B$145</f>
        <v>NAUCELLE</v>
      </c>
      <c r="AK81" s="20">
        <f t="shared" si="228"/>
        <v>0</v>
      </c>
      <c r="AL81" s="20">
        <f t="shared" si="229"/>
        <v>0</v>
      </c>
      <c r="AM81" s="20">
        <f t="shared" si="230"/>
        <v>0</v>
      </c>
      <c r="AN81" s="20">
        <f t="shared" si="231"/>
        <v>0</v>
      </c>
      <c r="AO81" s="20">
        <f t="shared" si="232"/>
        <v>0</v>
      </c>
      <c r="AP81" s="20">
        <f t="shared" si="233"/>
        <v>0</v>
      </c>
      <c r="AQ81" s="32" t="e">
        <f t="shared" si="234"/>
        <v>#DIV/0!</v>
      </c>
      <c r="AR81" s="32" t="e">
        <f t="shared" si="235"/>
        <v>#DIV/0!</v>
      </c>
      <c r="AS81" s="31"/>
      <c r="AT81" s="31">
        <f t="shared" si="236"/>
        <v>0</v>
      </c>
      <c r="AU81" s="31">
        <f t="shared" si="237"/>
        <v>0</v>
      </c>
      <c r="AV81" s="31">
        <f t="shared" si="238"/>
        <v>0</v>
      </c>
      <c r="AW81" s="31">
        <f t="shared" si="239"/>
        <v>0</v>
      </c>
      <c r="AX81" s="31">
        <f t="shared" si="240"/>
        <v>0</v>
      </c>
      <c r="AY81" s="33"/>
      <c r="AZ81" s="20" t="s">
        <v>37</v>
      </c>
      <c r="BA81" s="20" t="s">
        <v>233</v>
      </c>
      <c r="BB81" s="20" t="s">
        <v>73</v>
      </c>
      <c r="BC81" s="31" t="s">
        <v>82</v>
      </c>
      <c r="BD81" s="20">
        <v>5</v>
      </c>
      <c r="BE81" s="20">
        <v>0</v>
      </c>
      <c r="BF81" s="20">
        <v>0</v>
      </c>
      <c r="BG81" s="20">
        <v>124</v>
      </c>
      <c r="BH81" s="20">
        <v>0</v>
      </c>
      <c r="BI81" s="20">
        <v>124</v>
      </c>
      <c r="BJ81" s="32">
        <v>41.333333333333336</v>
      </c>
      <c r="BK81" s="32">
        <v>46.333333333333336</v>
      </c>
      <c r="BL81" s="31"/>
      <c r="BM81" s="31">
        <v>0</v>
      </c>
      <c r="BN81" s="31">
        <v>0</v>
      </c>
      <c r="BO81" s="31">
        <v>3</v>
      </c>
      <c r="BP81" s="31">
        <v>0</v>
      </c>
      <c r="BQ81" s="31">
        <v>3</v>
      </c>
      <c r="BR81" s="255"/>
      <c r="BS81" s="59">
        <v>27</v>
      </c>
      <c r="BT81" t="s">
        <v>102</v>
      </c>
      <c r="BU81" s="293"/>
      <c r="BV81" s="20"/>
      <c r="BW81" s="31"/>
      <c r="BX81" s="20"/>
      <c r="BY81" s="103"/>
      <c r="BZ81" s="20"/>
      <c r="CA81" s="20"/>
      <c r="CB81" s="20"/>
      <c r="CC81" s="20"/>
      <c r="CD81" s="272"/>
      <c r="CE81" s="32"/>
      <c r="CF81" s="31"/>
      <c r="CG81" s="31"/>
      <c r="CH81" s="31"/>
      <c r="CI81" s="31"/>
      <c r="CJ81" s="31"/>
      <c r="CK81" s="31"/>
    </row>
    <row r="82" spans="1:114" ht="18.95" customHeight="1" thickBot="1" x14ac:dyDescent="0.25">
      <c r="AG82" s="20"/>
      <c r="AH82" s="20"/>
      <c r="AI82" s="20"/>
      <c r="AJ82" s="31" t="str">
        <f t="shared" si="241"/>
        <v>NAUCELLE</v>
      </c>
      <c r="AK82" s="20"/>
      <c r="AL82" s="20">
        <f t="shared" ref="AL82" si="242">J153</f>
        <v>0</v>
      </c>
      <c r="AM82" s="20"/>
      <c r="AN82" s="20">
        <f t="shared" ref="AN82" si="243">W153</f>
        <v>0</v>
      </c>
      <c r="AO82" s="20">
        <f t="shared" ref="AO82" si="244">AD153</f>
        <v>0</v>
      </c>
      <c r="AP82" s="20">
        <f t="shared" ref="AP82" si="245">SUM(AL82:AO82)</f>
        <v>0</v>
      </c>
      <c r="AQ82" s="32" t="e">
        <f t="shared" ref="AQ82" si="246">AP82/AX82</f>
        <v>#DIV/0!</v>
      </c>
      <c r="AR82" s="32" t="e">
        <f t="shared" si="235"/>
        <v>#DIV/0!</v>
      </c>
      <c r="AS82" s="31"/>
      <c r="AT82" s="31">
        <f t="shared" ref="AT82" si="247">IF(AL82&gt;0,$H$145,0)</f>
        <v>0</v>
      </c>
      <c r="AU82" s="31">
        <f t="shared" ref="AU82" si="248">IF(AM82&gt;0,$N$145,0)</f>
        <v>0</v>
      </c>
      <c r="AV82" s="31">
        <f t="shared" ref="AV82" si="249">IF(AN82&gt;0,$U$145,0)</f>
        <v>0</v>
      </c>
      <c r="AW82" s="31">
        <f t="shared" ref="AW82" si="250">IF(AO82&gt;0,$AB$145,0)</f>
        <v>0</v>
      </c>
      <c r="AX82" s="31">
        <f t="shared" ref="AX82" si="251">SUM(AT82:AW82)</f>
        <v>0</v>
      </c>
      <c r="AY82" s="33"/>
      <c r="AZ82" s="20" t="s">
        <v>37</v>
      </c>
      <c r="BA82" s="20" t="s">
        <v>233</v>
      </c>
      <c r="BB82" s="20" t="s">
        <v>90</v>
      </c>
      <c r="BC82" s="31" t="s">
        <v>82</v>
      </c>
      <c r="BD82" s="20">
        <v>4</v>
      </c>
      <c r="BE82" s="20">
        <v>0</v>
      </c>
      <c r="BF82" s="20">
        <v>0</v>
      </c>
      <c r="BG82" s="20">
        <v>0</v>
      </c>
      <c r="BH82" s="20">
        <v>122</v>
      </c>
      <c r="BI82" s="20">
        <v>122</v>
      </c>
      <c r="BJ82" s="32">
        <v>40.666666666666664</v>
      </c>
      <c r="BK82" s="32">
        <v>44.666666666666664</v>
      </c>
      <c r="BL82" s="31"/>
      <c r="BM82" s="31">
        <v>0</v>
      </c>
      <c r="BN82" s="31">
        <v>0</v>
      </c>
      <c r="BO82" s="31">
        <v>0</v>
      </c>
      <c r="BP82" s="31">
        <v>3</v>
      </c>
      <c r="BQ82" s="31">
        <v>3</v>
      </c>
      <c r="BR82" s="255"/>
      <c r="BS82"/>
      <c r="BT82"/>
      <c r="BU82" s="293"/>
      <c r="BV82" s="20"/>
      <c r="BW82" s="31"/>
      <c r="BX82" s="20"/>
      <c r="BY82" s="20"/>
      <c r="BZ82" s="20"/>
      <c r="CA82" s="20"/>
      <c r="CB82" s="20"/>
      <c r="CC82" s="20"/>
      <c r="CD82" s="272"/>
      <c r="CE82" s="32"/>
      <c r="CF82" s="31"/>
      <c r="CG82" s="31"/>
      <c r="CH82" s="31"/>
      <c r="CI82" s="31"/>
      <c r="CJ82" s="31"/>
      <c r="CK82" s="31"/>
    </row>
    <row r="83" spans="1:114" ht="18.95" customHeight="1" thickTop="1" thickBot="1" x14ac:dyDescent="0.25">
      <c r="AG83" s="20">
        <f t="shared" si="225"/>
        <v>0</v>
      </c>
      <c r="AH83" s="20">
        <f t="shared" si="226"/>
        <v>0</v>
      </c>
      <c r="AI83" s="20">
        <f t="shared" si="227"/>
        <v>0</v>
      </c>
      <c r="AJ83" s="31" t="str">
        <f>$B$145</f>
        <v>NAUCELLE</v>
      </c>
      <c r="AK83" s="20">
        <f t="shared" si="228"/>
        <v>0</v>
      </c>
      <c r="AL83" s="20">
        <f t="shared" si="229"/>
        <v>0</v>
      </c>
      <c r="AM83" s="20">
        <f t="shared" si="230"/>
        <v>0</v>
      </c>
      <c r="AN83" s="20">
        <f t="shared" si="231"/>
        <v>0</v>
      </c>
      <c r="AO83" s="20">
        <f t="shared" si="232"/>
        <v>0</v>
      </c>
      <c r="AP83" s="20">
        <f t="shared" si="233"/>
        <v>0</v>
      </c>
      <c r="AQ83" s="32" t="e">
        <f t="shared" si="234"/>
        <v>#DIV/0!</v>
      </c>
      <c r="AR83" s="32" t="e">
        <f t="shared" si="235"/>
        <v>#DIV/0!</v>
      </c>
      <c r="AS83" s="31"/>
      <c r="AT83" s="31">
        <f t="shared" si="236"/>
        <v>0</v>
      </c>
      <c r="AU83" s="31">
        <f t="shared" si="237"/>
        <v>0</v>
      </c>
      <c r="AV83" s="31">
        <f t="shared" si="238"/>
        <v>0</v>
      </c>
      <c r="AW83" s="31">
        <f t="shared" si="239"/>
        <v>0</v>
      </c>
      <c r="AX83" s="31">
        <f t="shared" si="240"/>
        <v>0</v>
      </c>
      <c r="AY83" s="33"/>
      <c r="AZ83" s="284" t="s">
        <v>37</v>
      </c>
      <c r="BA83" s="284" t="s">
        <v>220</v>
      </c>
      <c r="BB83" s="284" t="s">
        <v>221</v>
      </c>
      <c r="BC83" s="284" t="s">
        <v>95</v>
      </c>
      <c r="BD83" s="172">
        <v>6</v>
      </c>
      <c r="BE83" s="103">
        <v>0</v>
      </c>
      <c r="BF83" s="20">
        <v>115</v>
      </c>
      <c r="BG83" s="20">
        <v>0</v>
      </c>
      <c r="BH83" s="20">
        <v>0</v>
      </c>
      <c r="BI83" s="20">
        <v>115</v>
      </c>
      <c r="BJ83" s="32">
        <v>38.333333333333336</v>
      </c>
      <c r="BK83" s="32">
        <v>44.333333333333336</v>
      </c>
      <c r="BL83" s="148"/>
      <c r="BM83" s="31">
        <v>0</v>
      </c>
      <c r="BN83" s="31">
        <v>3</v>
      </c>
      <c r="BO83" s="31">
        <v>0</v>
      </c>
      <c r="BP83" s="31">
        <v>0</v>
      </c>
      <c r="BQ83" s="31">
        <v>3</v>
      </c>
      <c r="BR83" s="255"/>
      <c r="BS83"/>
      <c r="BT83" s="34" t="s">
        <v>138</v>
      </c>
      <c r="BU83" s="290"/>
      <c r="BV83" s="6"/>
      <c r="BW83"/>
      <c r="BX83"/>
      <c r="BY83"/>
      <c r="BZ83"/>
      <c r="CA83"/>
      <c r="CB83"/>
      <c r="CC83"/>
      <c r="CD83" s="270"/>
      <c r="CE83"/>
      <c r="CF83"/>
      <c r="CG83"/>
      <c r="CH83"/>
      <c r="CI83"/>
      <c r="CJ83"/>
      <c r="CK83"/>
    </row>
    <row r="84" spans="1:114" ht="18.95" customHeight="1" thickTop="1" thickBot="1" x14ac:dyDescent="0.25">
      <c r="A84" s="11"/>
      <c r="B84" s="297" t="s">
        <v>82</v>
      </c>
      <c r="C84" s="297"/>
      <c r="D84" s="297"/>
      <c r="E84" s="298" t="s">
        <v>7</v>
      </c>
      <c r="F84" s="298"/>
      <c r="G84" s="298"/>
      <c r="H84" s="60">
        <f>$H$4</f>
        <v>3</v>
      </c>
      <c r="I84" s="13"/>
      <c r="J84" s="14"/>
      <c r="K84" s="298" t="s">
        <v>7</v>
      </c>
      <c r="L84" s="298"/>
      <c r="M84" s="298"/>
      <c r="N84" s="60">
        <f>$N$4</f>
        <v>3</v>
      </c>
      <c r="O84" s="14"/>
      <c r="P84" s="14"/>
      <c r="Q84" s="14"/>
      <c r="R84" s="298" t="s">
        <v>7</v>
      </c>
      <c r="S84" s="298"/>
      <c r="T84" s="298"/>
      <c r="U84" s="60">
        <f>$U$4</f>
        <v>3</v>
      </c>
      <c r="V84" s="14"/>
      <c r="W84" s="14"/>
      <c r="X84" s="14"/>
      <c r="Y84" s="298" t="s">
        <v>7</v>
      </c>
      <c r="Z84" s="298"/>
      <c r="AA84" s="298"/>
      <c r="AB84" s="60">
        <v>3</v>
      </c>
      <c r="AC84" s="14"/>
      <c r="AD84" s="14"/>
      <c r="AE84" s="14"/>
      <c r="AG84" s="20">
        <f t="shared" si="225"/>
        <v>0</v>
      </c>
      <c r="AH84" s="20">
        <f t="shared" si="226"/>
        <v>0</v>
      </c>
      <c r="AI84" s="20">
        <f t="shared" si="227"/>
        <v>0</v>
      </c>
      <c r="AJ84" s="31" t="str">
        <f>$B$145</f>
        <v>NAUCELLE</v>
      </c>
      <c r="AK84" s="20">
        <f t="shared" si="228"/>
        <v>0</v>
      </c>
      <c r="AL84" s="20">
        <f t="shared" si="229"/>
        <v>0</v>
      </c>
      <c r="AM84" s="20">
        <f t="shared" si="230"/>
        <v>0</v>
      </c>
      <c r="AN84" s="20">
        <f t="shared" si="231"/>
        <v>0</v>
      </c>
      <c r="AO84" s="20">
        <f t="shared" si="232"/>
        <v>0</v>
      </c>
      <c r="AP84" s="20">
        <f t="shared" si="233"/>
        <v>0</v>
      </c>
      <c r="AQ84" s="32" t="e">
        <f t="shared" si="234"/>
        <v>#DIV/0!</v>
      </c>
      <c r="AR84" s="32" t="e">
        <f t="shared" si="235"/>
        <v>#DIV/0!</v>
      </c>
      <c r="AS84" s="31"/>
      <c r="AT84" s="31">
        <f t="shared" si="236"/>
        <v>0</v>
      </c>
      <c r="AU84" s="31">
        <f t="shared" si="237"/>
        <v>0</v>
      </c>
      <c r="AV84" s="31">
        <f t="shared" si="238"/>
        <v>0</v>
      </c>
      <c r="AW84" s="31">
        <f t="shared" si="239"/>
        <v>0</v>
      </c>
      <c r="AX84" s="31">
        <f t="shared" si="240"/>
        <v>0</v>
      </c>
      <c r="AY84" s="33"/>
      <c r="AZ84" s="20" t="s">
        <v>37</v>
      </c>
      <c r="BA84" s="31" t="s">
        <v>69</v>
      </c>
      <c r="BB84" s="31" t="s">
        <v>70</v>
      </c>
      <c r="BC84" s="31" t="s">
        <v>168</v>
      </c>
      <c r="BD84" s="20">
        <v>4</v>
      </c>
      <c r="BE84" s="20">
        <v>0</v>
      </c>
      <c r="BF84" s="20">
        <v>0</v>
      </c>
      <c r="BG84" s="20">
        <v>0</v>
      </c>
      <c r="BH84" s="20">
        <v>0</v>
      </c>
      <c r="BI84" s="20">
        <v>0</v>
      </c>
      <c r="BJ84" s="32" t="e">
        <v>#DIV/0!</v>
      </c>
      <c r="BK84" s="32" t="e">
        <v>#DIV/0!</v>
      </c>
      <c r="BL84" s="31"/>
      <c r="BM84" s="31">
        <v>0</v>
      </c>
      <c r="BN84" s="31">
        <v>0</v>
      </c>
      <c r="BO84" s="31">
        <v>0</v>
      </c>
      <c r="BP84" s="31">
        <v>0</v>
      </c>
      <c r="BQ84" s="31">
        <v>0</v>
      </c>
      <c r="BR84" s="255"/>
      <c r="BS84"/>
      <c r="BT84"/>
      <c r="BU84" s="6"/>
      <c r="BV84" s="6"/>
      <c r="BW84"/>
      <c r="BX84"/>
      <c r="BY84"/>
      <c r="BZ84"/>
      <c r="CA84"/>
      <c r="CB84"/>
      <c r="CC84"/>
      <c r="CD84" s="270"/>
      <c r="CE84"/>
      <c r="CF84"/>
      <c r="CG84"/>
      <c r="CH84"/>
      <c r="CI84"/>
      <c r="CJ84"/>
      <c r="CK84"/>
      <c r="CY84"/>
      <c r="CZ84"/>
      <c r="DA84"/>
      <c r="DB84"/>
      <c r="DC84"/>
      <c r="DD84"/>
      <c r="DE84"/>
      <c r="DF84"/>
      <c r="DG84"/>
      <c r="DH84"/>
      <c r="DI84"/>
      <c r="DJ84"/>
    </row>
    <row r="85" spans="1:114" ht="18.95" customHeight="1" thickTop="1" thickBot="1" x14ac:dyDescent="0.25">
      <c r="A85" s="16"/>
      <c r="B85" s="17" t="s">
        <v>22</v>
      </c>
      <c r="C85" s="17"/>
      <c r="D85" s="17"/>
      <c r="E85" s="18">
        <f>$H$4</f>
        <v>3</v>
      </c>
      <c r="F85" s="294" t="str">
        <f>$F$5</f>
        <v>VALENCE</v>
      </c>
      <c r="G85" s="294"/>
      <c r="H85" s="294"/>
      <c r="I85" s="294"/>
      <c r="J85" s="294"/>
      <c r="K85" s="18">
        <f>$N$4</f>
        <v>3</v>
      </c>
      <c r="L85" s="294" t="str">
        <f>$L$5</f>
        <v>TOULOUSE</v>
      </c>
      <c r="M85" s="294"/>
      <c r="N85" s="294"/>
      <c r="O85" s="294"/>
      <c r="P85" s="294"/>
      <c r="Q85" s="294"/>
      <c r="R85" s="18">
        <v>3</v>
      </c>
      <c r="S85" s="294" t="str">
        <f>$S$5</f>
        <v>LE SEQUESTRE</v>
      </c>
      <c r="T85" s="294"/>
      <c r="U85" s="294"/>
      <c r="V85" s="294"/>
      <c r="W85" s="294"/>
      <c r="X85" s="294"/>
      <c r="Y85" s="18">
        <f>$AB$4</f>
        <v>3</v>
      </c>
      <c r="Z85" s="295" t="str">
        <f>$Z$5</f>
        <v>MIRANDOL</v>
      </c>
      <c r="AA85" s="295"/>
      <c r="AB85" s="295"/>
      <c r="AC85" s="295"/>
      <c r="AD85" s="295"/>
      <c r="AE85" s="295"/>
      <c r="AG85" s="20">
        <f t="shared" si="225"/>
        <v>0</v>
      </c>
      <c r="AH85" s="20">
        <f t="shared" si="226"/>
        <v>0</v>
      </c>
      <c r="AI85" s="20">
        <f t="shared" si="227"/>
        <v>0</v>
      </c>
      <c r="AJ85" s="31" t="str">
        <f>$B$145</f>
        <v>NAUCELLE</v>
      </c>
      <c r="AK85" s="20">
        <f t="shared" si="228"/>
        <v>0</v>
      </c>
      <c r="AL85" s="20">
        <f t="shared" si="229"/>
        <v>0</v>
      </c>
      <c r="AM85" s="20">
        <f t="shared" si="230"/>
        <v>0</v>
      </c>
      <c r="AN85" s="20">
        <f t="shared" si="231"/>
        <v>0</v>
      </c>
      <c r="AO85" s="20">
        <f t="shared" si="232"/>
        <v>0</v>
      </c>
      <c r="AP85" s="20">
        <f t="shared" si="233"/>
        <v>0</v>
      </c>
      <c r="AQ85" s="32" t="e">
        <f t="shared" si="234"/>
        <v>#DIV/0!</v>
      </c>
      <c r="AR85" s="32" t="e">
        <f t="shared" si="235"/>
        <v>#DIV/0!</v>
      </c>
      <c r="AS85" s="31"/>
      <c r="AT85" s="31">
        <f t="shared" si="236"/>
        <v>0</v>
      </c>
      <c r="AU85" s="31">
        <f t="shared" si="237"/>
        <v>0</v>
      </c>
      <c r="AV85" s="31">
        <f t="shared" si="238"/>
        <v>0</v>
      </c>
      <c r="AW85" s="31">
        <f t="shared" si="239"/>
        <v>0</v>
      </c>
      <c r="AX85" s="31">
        <f t="shared" si="240"/>
        <v>0</v>
      </c>
      <c r="AY85" s="33"/>
      <c r="AZ85" s="20" t="s">
        <v>37</v>
      </c>
      <c r="BA85" s="31" t="s">
        <v>181</v>
      </c>
      <c r="BB85" s="31" t="s">
        <v>38</v>
      </c>
      <c r="BC85" s="31" t="s">
        <v>168</v>
      </c>
      <c r="BD85" s="20">
        <v>4</v>
      </c>
      <c r="BE85" s="20">
        <v>0</v>
      </c>
      <c r="BF85" s="20">
        <v>0</v>
      </c>
      <c r="BG85" s="20">
        <v>0</v>
      </c>
      <c r="BH85" s="20">
        <v>0</v>
      </c>
      <c r="BI85" s="20">
        <v>0</v>
      </c>
      <c r="BJ85" s="32" t="e">
        <v>#DIV/0!</v>
      </c>
      <c r="BK85" s="32" t="e">
        <v>#DIV/0!</v>
      </c>
      <c r="BL85" s="31"/>
      <c r="BM85" s="31">
        <v>0</v>
      </c>
      <c r="BN85" s="31">
        <v>0</v>
      </c>
      <c r="BO85" s="31">
        <v>0</v>
      </c>
      <c r="BP85" s="31">
        <v>0</v>
      </c>
      <c r="BQ85" s="31">
        <v>0</v>
      </c>
      <c r="BR85" s="255"/>
      <c r="BS85" s="157" t="s">
        <v>46</v>
      </c>
      <c r="BT85" s="60" t="s">
        <v>8</v>
      </c>
      <c r="BU85" s="292" t="s">
        <v>9</v>
      </c>
      <c r="BV85" s="282" t="s">
        <v>10</v>
      </c>
      <c r="BW85" s="299" t="s">
        <v>11</v>
      </c>
      <c r="BX85" s="299"/>
      <c r="BY85" s="60" t="str">
        <f>$F$5</f>
        <v>VALENCE</v>
      </c>
      <c r="BZ85" s="60" t="str">
        <f>$L$5</f>
        <v>TOULOUSE</v>
      </c>
      <c r="CA85" s="60" t="str">
        <f>$S$5</f>
        <v>LE SEQUESTRE</v>
      </c>
      <c r="CB85" s="60" t="str">
        <f>$Z$5</f>
        <v>MIRANDOL</v>
      </c>
      <c r="CC85" s="60" t="s">
        <v>13</v>
      </c>
      <c r="CD85" s="279" t="s">
        <v>14</v>
      </c>
      <c r="CE85" s="61" t="s">
        <v>15</v>
      </c>
      <c r="CF85" s="62" t="s">
        <v>16</v>
      </c>
      <c r="CG85" s="63" t="s">
        <v>17</v>
      </c>
      <c r="CH85" s="63" t="s">
        <v>18</v>
      </c>
      <c r="CI85" s="63" t="s">
        <v>19</v>
      </c>
      <c r="CJ85" s="63" t="s">
        <v>48</v>
      </c>
      <c r="CK85" s="63" t="s">
        <v>21</v>
      </c>
    </row>
    <row r="86" spans="1:114" ht="18.95" customHeight="1" thickTop="1" thickBot="1" x14ac:dyDescent="0.25">
      <c r="A86" s="28" t="s">
        <v>8</v>
      </c>
      <c r="B86" s="28" t="s">
        <v>9</v>
      </c>
      <c r="C86" s="28" t="s">
        <v>10</v>
      </c>
      <c r="D86" s="28" t="s">
        <v>31</v>
      </c>
      <c r="E86" s="29" t="s">
        <v>32</v>
      </c>
      <c r="F86" s="28">
        <v>1</v>
      </c>
      <c r="G86" s="28">
        <v>2</v>
      </c>
      <c r="H86" s="28">
        <v>3</v>
      </c>
      <c r="I86" s="28">
        <v>4</v>
      </c>
      <c r="J86" s="28" t="s">
        <v>21</v>
      </c>
      <c r="K86" s="29" t="s">
        <v>32</v>
      </c>
      <c r="L86" s="28">
        <v>1</v>
      </c>
      <c r="M86" s="28">
        <v>2</v>
      </c>
      <c r="N86" s="28">
        <v>3</v>
      </c>
      <c r="O86" s="28">
        <v>4</v>
      </c>
      <c r="P86" s="28" t="s">
        <v>21</v>
      </c>
      <c r="Q86" s="28" t="s">
        <v>33</v>
      </c>
      <c r="R86" s="29" t="s">
        <v>32</v>
      </c>
      <c r="S86" s="28">
        <v>1</v>
      </c>
      <c r="T86" s="28">
        <v>2</v>
      </c>
      <c r="U86" s="28">
        <v>3</v>
      </c>
      <c r="V86" s="28">
        <v>4</v>
      </c>
      <c r="W86" s="28" t="s">
        <v>21</v>
      </c>
      <c r="X86" s="28" t="s">
        <v>33</v>
      </c>
      <c r="Y86" s="29" t="s">
        <v>32</v>
      </c>
      <c r="Z86" s="28">
        <v>1</v>
      </c>
      <c r="AA86" s="28">
        <v>2</v>
      </c>
      <c r="AB86" s="28">
        <v>3</v>
      </c>
      <c r="AC86" s="28">
        <v>4</v>
      </c>
      <c r="AD86" s="28" t="s">
        <v>21</v>
      </c>
      <c r="AE86" s="28" t="s">
        <v>33</v>
      </c>
      <c r="AG86" s="20">
        <f t="shared" si="225"/>
        <v>0</v>
      </c>
      <c r="AH86" s="20">
        <f t="shared" si="226"/>
        <v>0</v>
      </c>
      <c r="AI86" s="20">
        <f t="shared" si="227"/>
        <v>0</v>
      </c>
      <c r="AJ86" s="31" t="str">
        <f>$B$145</f>
        <v>NAUCELLE</v>
      </c>
      <c r="AK86" s="20">
        <f t="shared" si="228"/>
        <v>0</v>
      </c>
      <c r="AL86" s="20">
        <f t="shared" si="229"/>
        <v>0</v>
      </c>
      <c r="AM86" s="20">
        <f t="shared" si="230"/>
        <v>0</v>
      </c>
      <c r="AN86" s="20">
        <f t="shared" si="231"/>
        <v>0</v>
      </c>
      <c r="AO86" s="20">
        <f t="shared" si="232"/>
        <v>0</v>
      </c>
      <c r="AP86" s="20">
        <f t="shared" si="233"/>
        <v>0</v>
      </c>
      <c r="AQ86" s="32" t="e">
        <f t="shared" si="234"/>
        <v>#DIV/0!</v>
      </c>
      <c r="AR86" s="32" t="e">
        <f t="shared" si="235"/>
        <v>#DIV/0!</v>
      </c>
      <c r="AS86" s="31"/>
      <c r="AT86" s="31">
        <f t="shared" si="236"/>
        <v>0</v>
      </c>
      <c r="AU86" s="31">
        <f t="shared" si="237"/>
        <v>0</v>
      </c>
      <c r="AV86" s="31">
        <f t="shared" si="238"/>
        <v>0</v>
      </c>
      <c r="AW86" s="31">
        <f t="shared" si="239"/>
        <v>0</v>
      </c>
      <c r="AX86" s="31">
        <f t="shared" si="240"/>
        <v>0</v>
      </c>
      <c r="AY86" s="33"/>
      <c r="AZ86" s="20" t="s">
        <v>37</v>
      </c>
      <c r="BA86" s="20" t="s">
        <v>157</v>
      </c>
      <c r="BB86" s="20" t="s">
        <v>158</v>
      </c>
      <c r="BC86" s="96" t="s">
        <v>168</v>
      </c>
      <c r="BD86" s="20">
        <v>4</v>
      </c>
      <c r="BE86" s="20">
        <v>0</v>
      </c>
      <c r="BF86" s="20">
        <v>0</v>
      </c>
      <c r="BG86" s="20">
        <v>0</v>
      </c>
      <c r="BH86" s="20">
        <v>0</v>
      </c>
      <c r="BI86" s="20">
        <v>0</v>
      </c>
      <c r="BJ86" s="32" t="e">
        <v>#DIV/0!</v>
      </c>
      <c r="BK86" s="32" t="e">
        <v>#DIV/0!</v>
      </c>
      <c r="BL86" s="31"/>
      <c r="BM86" s="31">
        <v>0</v>
      </c>
      <c r="BN86" s="31">
        <v>0</v>
      </c>
      <c r="BO86" s="31">
        <v>0</v>
      </c>
      <c r="BP86" s="31">
        <v>0</v>
      </c>
      <c r="BQ86" s="31">
        <v>0</v>
      </c>
      <c r="BR86" s="255"/>
      <c r="BS86" s="278">
        <v>1</v>
      </c>
      <c r="BT86" s="6" t="s">
        <v>108</v>
      </c>
      <c r="BU86" s="20" t="s">
        <v>133</v>
      </c>
      <c r="BV86" s="20" t="s">
        <v>134</v>
      </c>
      <c r="BW86" s="31" t="s">
        <v>105</v>
      </c>
      <c r="BX86" s="20">
        <v>9</v>
      </c>
      <c r="BY86" s="103">
        <v>98</v>
      </c>
      <c r="BZ86" s="20">
        <v>110</v>
      </c>
      <c r="CA86" s="20">
        <v>111</v>
      </c>
      <c r="CB86" s="20">
        <v>121</v>
      </c>
      <c r="CC86" s="20">
        <v>440</v>
      </c>
      <c r="CD86" s="32">
        <v>36.666666666666664</v>
      </c>
      <c r="CE86" s="32">
        <v>45.666666666666664</v>
      </c>
      <c r="CF86" s="31"/>
      <c r="CG86" s="31">
        <v>3</v>
      </c>
      <c r="CH86" s="31">
        <v>3</v>
      </c>
      <c r="CI86" s="31">
        <v>3</v>
      </c>
      <c r="CJ86" s="31">
        <v>3</v>
      </c>
      <c r="CK86" s="31">
        <v>12</v>
      </c>
    </row>
    <row r="87" spans="1:114" ht="18.95" customHeight="1" thickTop="1" thickBot="1" x14ac:dyDescent="0.25">
      <c r="A87" s="165" t="s">
        <v>37</v>
      </c>
      <c r="B87" s="166" t="s">
        <v>113</v>
      </c>
      <c r="C87" s="166" t="s">
        <v>70</v>
      </c>
      <c r="D87" s="167">
        <v>3</v>
      </c>
      <c r="E87" s="127">
        <f t="shared" ref="E87:E97" si="252">IF(F87&gt;0,D87*$E$85,0)</f>
        <v>0</v>
      </c>
      <c r="F87" s="38"/>
      <c r="G87" s="38"/>
      <c r="H87" s="38"/>
      <c r="I87" s="38"/>
      <c r="J87" s="39">
        <f t="shared" ref="J87:J97" si="253">F87+G87+H87+I87</f>
        <v>0</v>
      </c>
      <c r="K87" s="40">
        <f t="shared" ref="K87:K97" si="254">IF(L87&gt;0,D87*$K$85,0)</f>
        <v>0</v>
      </c>
      <c r="L87" s="38"/>
      <c r="M87" s="38"/>
      <c r="N87" s="38"/>
      <c r="O87" s="38"/>
      <c r="P87" s="41">
        <f t="shared" ref="P87:P89" si="255">L87+M87+N87+O87</f>
        <v>0</v>
      </c>
      <c r="Q87" s="41">
        <f t="shared" ref="Q87:Q89" si="256">J87+P87</f>
        <v>0</v>
      </c>
      <c r="R87" s="40">
        <f t="shared" ref="R87:R97" si="257">IF(S87&gt;0,D87*$R$85,0)</f>
        <v>0</v>
      </c>
      <c r="S87" s="38"/>
      <c r="T87" s="38"/>
      <c r="U87" s="38"/>
      <c r="V87" s="38">
        <v>0</v>
      </c>
      <c r="W87" s="41">
        <f t="shared" ref="W87:W89" si="258">S87+T87+U87+V87</f>
        <v>0</v>
      </c>
      <c r="X87" s="41">
        <f t="shared" ref="X87:X89" si="259">J87+P87+W87</f>
        <v>0</v>
      </c>
      <c r="Y87" s="40">
        <f t="shared" ref="Y87:Y97" si="260">IF(Z87&gt;0,D87*$Y$85,0)</f>
        <v>0</v>
      </c>
      <c r="Z87" s="38"/>
      <c r="AA87" s="38"/>
      <c r="AB87" s="38"/>
      <c r="AC87" s="38"/>
      <c r="AD87" s="41">
        <f t="shared" ref="AD87:AD89" si="261">Z87+AA87+AB87+AC87</f>
        <v>0</v>
      </c>
      <c r="AE87" s="41">
        <f>J87+P87+W87+AD87</f>
        <v>0</v>
      </c>
      <c r="AG87" s="20" t="str">
        <f t="shared" ref="AG87" si="262">A168</f>
        <v>S</v>
      </c>
      <c r="AH87" s="20" t="str">
        <f t="shared" ref="AH87" si="263">B168</f>
        <v>FRAYSSIGNES</v>
      </c>
      <c r="AI87" s="20" t="str">
        <f t="shared" ref="AI87" si="264">C168</f>
        <v>JEAN JACQUES</v>
      </c>
      <c r="AJ87" s="31" t="str">
        <f>$B$165</f>
        <v>SAVE ET GARONNE 1</v>
      </c>
      <c r="AK87" s="20">
        <f t="shared" ref="AK87" si="265">D168</f>
        <v>8</v>
      </c>
      <c r="AL87" s="20">
        <f t="shared" ref="AL87" si="266">J168</f>
        <v>119</v>
      </c>
      <c r="AM87" s="20">
        <f t="shared" ref="AM87" si="267">P168</f>
        <v>0</v>
      </c>
      <c r="AN87" s="20">
        <f t="shared" ref="AN87" si="268">W168</f>
        <v>125</v>
      </c>
      <c r="AO87" s="20">
        <f t="shared" ref="AO87" si="269">AD168</f>
        <v>133</v>
      </c>
      <c r="AP87" s="20">
        <f t="shared" si="233"/>
        <v>377</v>
      </c>
      <c r="AQ87" s="32">
        <f t="shared" si="234"/>
        <v>41.888888888888886</v>
      </c>
      <c r="AR87" s="32">
        <f t="shared" ref="AR87" si="270">AQ87+D168</f>
        <v>49.888888888888886</v>
      </c>
      <c r="AS87" s="31"/>
      <c r="AT87" s="31">
        <f t="shared" ref="AT87" si="271">IF(AL87&gt;0,$H$165,0)</f>
        <v>3</v>
      </c>
      <c r="AU87" s="31">
        <f t="shared" ref="AU87" si="272">IF(AM87&gt;0,$N$165,0)</f>
        <v>0</v>
      </c>
      <c r="AV87" s="31">
        <f t="shared" ref="AV87" si="273">IF(AN87&gt;0,$U$165,0)</f>
        <v>3</v>
      </c>
      <c r="AW87" s="31">
        <f t="shared" ref="AW87" si="274">IF(AO87&gt;0,$AB$165,0)</f>
        <v>3</v>
      </c>
      <c r="AX87" s="31">
        <f t="shared" si="240"/>
        <v>9</v>
      </c>
      <c r="AZ87" s="20" t="s">
        <v>37</v>
      </c>
      <c r="BA87" s="20" t="s">
        <v>113</v>
      </c>
      <c r="BB87" s="20" t="s">
        <v>70</v>
      </c>
      <c r="BC87" s="31" t="s">
        <v>82</v>
      </c>
      <c r="BD87" s="20">
        <v>3</v>
      </c>
      <c r="BE87" s="20">
        <v>0</v>
      </c>
      <c r="BF87" s="20">
        <v>0</v>
      </c>
      <c r="BG87" s="20">
        <v>0</v>
      </c>
      <c r="BH87" s="20">
        <v>0</v>
      </c>
      <c r="BI87" s="20">
        <v>0</v>
      </c>
      <c r="BJ87" s="32" t="e">
        <v>#DIV/0!</v>
      </c>
      <c r="BK87" s="32" t="e">
        <v>#DIV/0!</v>
      </c>
      <c r="BL87" s="31"/>
      <c r="BM87" s="31">
        <v>0</v>
      </c>
      <c r="BN87" s="31">
        <v>0</v>
      </c>
      <c r="BO87" s="31">
        <v>0</v>
      </c>
      <c r="BP87" s="31">
        <v>0</v>
      </c>
      <c r="BQ87" s="31">
        <v>0</v>
      </c>
      <c r="BR87" s="255"/>
      <c r="BS87" s="278">
        <v>2</v>
      </c>
      <c r="BT87" s="6" t="s">
        <v>108</v>
      </c>
      <c r="BU87" s="291" t="s">
        <v>109</v>
      </c>
      <c r="BV87" s="291" t="s">
        <v>110</v>
      </c>
      <c r="BW87" s="284" t="s">
        <v>210</v>
      </c>
      <c r="BX87" s="172">
        <v>12</v>
      </c>
      <c r="BY87" s="103">
        <v>94</v>
      </c>
      <c r="BZ87" s="20">
        <v>115</v>
      </c>
      <c r="CA87" s="20">
        <v>126</v>
      </c>
      <c r="CB87" s="20">
        <v>0</v>
      </c>
      <c r="CC87" s="20">
        <v>335</v>
      </c>
      <c r="CD87" s="32">
        <v>37.222222222222221</v>
      </c>
      <c r="CE87" s="32">
        <v>37.222222222222221</v>
      </c>
      <c r="CF87" s="148"/>
      <c r="CG87" s="31">
        <v>3</v>
      </c>
      <c r="CH87" s="31">
        <v>3</v>
      </c>
      <c r="CI87" s="31">
        <v>3</v>
      </c>
      <c r="CJ87" s="31">
        <v>0</v>
      </c>
      <c r="CK87" s="31">
        <v>9</v>
      </c>
    </row>
    <row r="88" spans="1:114" ht="18.95" customHeight="1" thickBot="1" x14ac:dyDescent="0.25">
      <c r="A88" s="169" t="s">
        <v>26</v>
      </c>
      <c r="B88" s="170" t="s">
        <v>80</v>
      </c>
      <c r="C88" s="170" t="s">
        <v>81</v>
      </c>
      <c r="D88" s="171">
        <v>8</v>
      </c>
      <c r="E88" s="55">
        <f t="shared" si="252"/>
        <v>0</v>
      </c>
      <c r="F88" s="56"/>
      <c r="G88" s="56"/>
      <c r="H88" s="56"/>
      <c r="I88" s="56"/>
      <c r="J88" s="57">
        <f t="shared" si="253"/>
        <v>0</v>
      </c>
      <c r="K88" s="29">
        <f t="shared" si="254"/>
        <v>0</v>
      </c>
      <c r="L88" s="56"/>
      <c r="M88" s="56"/>
      <c r="N88" s="56"/>
      <c r="O88" s="56"/>
      <c r="P88" s="58">
        <f t="shared" si="255"/>
        <v>0</v>
      </c>
      <c r="Q88" s="58">
        <f t="shared" si="256"/>
        <v>0</v>
      </c>
      <c r="R88" s="29">
        <f t="shared" si="257"/>
        <v>0</v>
      </c>
      <c r="S88" s="56"/>
      <c r="T88" s="56"/>
      <c r="U88" s="56"/>
      <c r="V88" s="56"/>
      <c r="W88" s="58">
        <f t="shared" si="258"/>
        <v>0</v>
      </c>
      <c r="X88" s="58">
        <f t="shared" si="259"/>
        <v>0</v>
      </c>
      <c r="Y88" s="29">
        <f t="shared" si="260"/>
        <v>0</v>
      </c>
      <c r="Z88" s="56"/>
      <c r="AA88" s="56"/>
      <c r="AB88" s="56"/>
      <c r="AC88" s="56"/>
      <c r="AD88" s="58">
        <f t="shared" si="261"/>
        <v>0</v>
      </c>
      <c r="AE88" s="58">
        <f>J88+P88+W88+AD88</f>
        <v>0</v>
      </c>
      <c r="AG88" s="20" t="str">
        <f t="shared" ref="AG88:AG98" si="275">A169</f>
        <v>E</v>
      </c>
      <c r="AH88" s="20" t="str">
        <f t="shared" ref="AH88:AH98" si="276">B169</f>
        <v>BOUISSOU</v>
      </c>
      <c r="AI88" s="20" t="str">
        <f t="shared" ref="AI88:AI98" si="277">C169</f>
        <v>JEAN MARIE</v>
      </c>
      <c r="AJ88" s="31" t="str">
        <f t="shared" ref="AJ88:AJ98" si="278">$B$165</f>
        <v>SAVE ET GARONNE 1</v>
      </c>
      <c r="AK88" s="20">
        <f t="shared" ref="AK88:AK98" si="279">D169</f>
        <v>6</v>
      </c>
      <c r="AL88" s="20">
        <f t="shared" ref="AL88:AL98" si="280">J169</f>
        <v>129</v>
      </c>
      <c r="AM88" s="20">
        <f t="shared" ref="AM88:AM98" si="281">P169</f>
        <v>121</v>
      </c>
      <c r="AN88" s="20">
        <f t="shared" ref="AN88:AN98" si="282">W169</f>
        <v>142</v>
      </c>
      <c r="AO88" s="20">
        <f t="shared" ref="AO88:AO98" si="283">AD169</f>
        <v>118</v>
      </c>
      <c r="AP88" s="20">
        <f t="shared" ref="AP88:AP98" si="284">SUM(AL88:AO88)</f>
        <v>510</v>
      </c>
      <c r="AQ88" s="32">
        <f t="shared" ref="AQ88:AQ98" si="285">AP88/AX88</f>
        <v>42.5</v>
      </c>
      <c r="AR88" s="32">
        <f t="shared" ref="AR88:AR98" si="286">AQ88+D169</f>
        <v>48.5</v>
      </c>
      <c r="AS88" s="31"/>
      <c r="AT88" s="31">
        <f t="shared" ref="AT88:AT98" si="287">IF(AL88&gt;0,$H$165,0)</f>
        <v>3</v>
      </c>
      <c r="AU88" s="31">
        <f t="shared" ref="AU88:AU98" si="288">IF(AM88&gt;0,$N$165,0)</f>
        <v>3</v>
      </c>
      <c r="AV88" s="31">
        <f t="shared" ref="AV88:AV98" si="289">IF(AN88&gt;0,$U$165,0)</f>
        <v>3</v>
      </c>
      <c r="AW88" s="31">
        <f t="shared" ref="AW88:AW98" si="290">IF(AO88&gt;0,$AB$165,0)</f>
        <v>3</v>
      </c>
      <c r="AX88" s="31">
        <f t="shared" ref="AX88:AX98" si="291">SUM(AT88:AW88)</f>
        <v>12</v>
      </c>
      <c r="AZ88" s="20" t="s">
        <v>37</v>
      </c>
      <c r="BA88" s="20" t="s">
        <v>65</v>
      </c>
      <c r="BB88" s="20" t="s">
        <v>66</v>
      </c>
      <c r="BC88" s="31" t="s">
        <v>209</v>
      </c>
      <c r="BD88" s="20">
        <v>5</v>
      </c>
      <c r="BE88" s="20">
        <v>0</v>
      </c>
      <c r="BF88" s="20">
        <v>0</v>
      </c>
      <c r="BG88" s="20">
        <v>0</v>
      </c>
      <c r="BH88" s="20">
        <v>0</v>
      </c>
      <c r="BI88" s="20">
        <v>0</v>
      </c>
      <c r="BJ88" s="32" t="e">
        <v>#DIV/0!</v>
      </c>
      <c r="BK88" s="32" t="e">
        <v>#DIV/0!</v>
      </c>
      <c r="BL88" s="31"/>
      <c r="BM88" s="31">
        <v>0</v>
      </c>
      <c r="BN88" s="31">
        <v>0</v>
      </c>
      <c r="BO88" s="31">
        <v>0</v>
      </c>
      <c r="BP88" s="31">
        <v>0</v>
      </c>
      <c r="BQ88" s="31">
        <v>0</v>
      </c>
      <c r="BR88" s="255"/>
      <c r="BS88" s="278">
        <v>3</v>
      </c>
      <c r="BT88" s="6" t="s">
        <v>108</v>
      </c>
      <c r="BU88" s="20" t="s">
        <v>135</v>
      </c>
      <c r="BV88" s="20" t="s">
        <v>136</v>
      </c>
      <c r="BW88" s="31" t="s">
        <v>171</v>
      </c>
      <c r="BX88" s="20">
        <v>14</v>
      </c>
      <c r="BY88" s="20">
        <v>105</v>
      </c>
      <c r="BZ88" s="20">
        <v>104</v>
      </c>
      <c r="CA88" s="20">
        <v>0</v>
      </c>
      <c r="CB88" s="20">
        <v>0</v>
      </c>
      <c r="CC88" s="20">
        <v>209</v>
      </c>
      <c r="CD88" s="32">
        <v>34.833333333333336</v>
      </c>
      <c r="CE88" s="32">
        <v>48.833333333333336</v>
      </c>
      <c r="CF88" s="31"/>
      <c r="CG88" s="31">
        <v>3</v>
      </c>
      <c r="CH88" s="31">
        <v>3</v>
      </c>
      <c r="CI88" s="31">
        <v>0</v>
      </c>
      <c r="CJ88" s="31">
        <v>0</v>
      </c>
      <c r="CK88" s="31">
        <v>6</v>
      </c>
    </row>
    <row r="89" spans="1:114" ht="18.95" customHeight="1" thickBot="1" x14ac:dyDescent="0.25">
      <c r="A89" s="169" t="s">
        <v>26</v>
      </c>
      <c r="B89" s="170" t="s">
        <v>80</v>
      </c>
      <c r="C89" s="170" t="s">
        <v>92</v>
      </c>
      <c r="D89" s="171">
        <v>10</v>
      </c>
      <c r="E89" s="55">
        <f t="shared" si="252"/>
        <v>30</v>
      </c>
      <c r="F89" s="56">
        <v>29</v>
      </c>
      <c r="G89" s="56">
        <v>34</v>
      </c>
      <c r="H89" s="56">
        <v>45</v>
      </c>
      <c r="I89" s="56"/>
      <c r="J89" s="58">
        <f t="shared" si="253"/>
        <v>108</v>
      </c>
      <c r="K89" s="29">
        <f t="shared" si="254"/>
        <v>0</v>
      </c>
      <c r="L89" s="56"/>
      <c r="M89" s="56"/>
      <c r="N89" s="56"/>
      <c r="O89" s="56"/>
      <c r="P89" s="58">
        <f t="shared" si="255"/>
        <v>0</v>
      </c>
      <c r="Q89" s="58">
        <f t="shared" si="256"/>
        <v>108</v>
      </c>
      <c r="R89" s="29">
        <f t="shared" si="257"/>
        <v>0</v>
      </c>
      <c r="S89" s="56"/>
      <c r="T89" s="56"/>
      <c r="U89" s="56"/>
      <c r="V89" s="56"/>
      <c r="W89" s="58">
        <f t="shared" si="258"/>
        <v>0</v>
      </c>
      <c r="X89" s="58">
        <f t="shared" si="259"/>
        <v>108</v>
      </c>
      <c r="Y89" s="29">
        <f t="shared" si="260"/>
        <v>0</v>
      </c>
      <c r="Z89" s="56"/>
      <c r="AA89" s="56"/>
      <c r="AB89" s="56"/>
      <c r="AC89" s="56"/>
      <c r="AD89" s="58">
        <f t="shared" si="261"/>
        <v>0</v>
      </c>
      <c r="AE89" s="58">
        <f>J89+P89+W89+AD89</f>
        <v>108</v>
      </c>
      <c r="AG89" s="20" t="str">
        <f t="shared" si="275"/>
        <v>E</v>
      </c>
      <c r="AH89" s="20" t="str">
        <f t="shared" si="276"/>
        <v xml:space="preserve">DALBIN </v>
      </c>
      <c r="AI89" s="20" t="str">
        <f t="shared" si="277"/>
        <v>JEAN CHARLES</v>
      </c>
      <c r="AJ89" s="31" t="str">
        <f t="shared" si="278"/>
        <v>SAVE ET GARONNE 1</v>
      </c>
      <c r="AK89" s="20">
        <f t="shared" si="279"/>
        <v>4</v>
      </c>
      <c r="AL89" s="20">
        <f t="shared" si="280"/>
        <v>0</v>
      </c>
      <c r="AM89" s="20">
        <f t="shared" si="281"/>
        <v>129</v>
      </c>
      <c r="AN89" s="20">
        <f t="shared" si="282"/>
        <v>0</v>
      </c>
      <c r="AO89" s="20">
        <f t="shared" si="283"/>
        <v>0</v>
      </c>
      <c r="AP89" s="20">
        <f t="shared" si="284"/>
        <v>129</v>
      </c>
      <c r="AQ89" s="32">
        <f t="shared" si="285"/>
        <v>43</v>
      </c>
      <c r="AR89" s="32">
        <f t="shared" si="286"/>
        <v>47</v>
      </c>
      <c r="AS89" s="31"/>
      <c r="AT89" s="31">
        <f t="shared" si="287"/>
        <v>0</v>
      </c>
      <c r="AU89" s="31">
        <f t="shared" si="288"/>
        <v>3</v>
      </c>
      <c r="AV89" s="31">
        <f t="shared" si="289"/>
        <v>0</v>
      </c>
      <c r="AW89" s="31">
        <f t="shared" si="290"/>
        <v>0</v>
      </c>
      <c r="AX89" s="31">
        <f t="shared" si="291"/>
        <v>3</v>
      </c>
      <c r="AZ89" s="20" t="s">
        <v>37</v>
      </c>
      <c r="BA89" s="20" t="s">
        <v>157</v>
      </c>
      <c r="BB89" s="20" t="s">
        <v>158</v>
      </c>
      <c r="BC89" s="96" t="s">
        <v>209</v>
      </c>
      <c r="BD89" s="20">
        <v>4</v>
      </c>
      <c r="BE89" s="20">
        <v>0</v>
      </c>
      <c r="BF89" s="20">
        <v>0</v>
      </c>
      <c r="BG89" s="20">
        <v>0</v>
      </c>
      <c r="BH89" s="20">
        <v>0</v>
      </c>
      <c r="BI89" s="20">
        <v>0</v>
      </c>
      <c r="BJ89" s="32" t="e">
        <v>#DIV/0!</v>
      </c>
      <c r="BK89" s="32" t="e">
        <v>#DIV/0!</v>
      </c>
      <c r="BL89" s="31"/>
      <c r="BM89" s="31">
        <v>0</v>
      </c>
      <c r="BN89" s="31">
        <v>0</v>
      </c>
      <c r="BO89" s="31">
        <v>0</v>
      </c>
      <c r="BP89" s="31">
        <v>0</v>
      </c>
      <c r="BQ89" s="31">
        <v>0</v>
      </c>
      <c r="BR89" s="255"/>
      <c r="BS89" s="59">
        <v>4</v>
      </c>
      <c r="BT89" s="6" t="s">
        <v>108</v>
      </c>
      <c r="BU89" s="20" t="s">
        <v>235</v>
      </c>
      <c r="BV89" s="20" t="s">
        <v>223</v>
      </c>
      <c r="BW89" s="31" t="s">
        <v>171</v>
      </c>
      <c r="BX89" s="20">
        <v>19</v>
      </c>
      <c r="BY89" s="20">
        <v>0</v>
      </c>
      <c r="BZ89" s="20">
        <v>0</v>
      </c>
      <c r="CA89" s="20">
        <v>78</v>
      </c>
      <c r="CB89" s="20">
        <v>62</v>
      </c>
      <c r="CC89" s="20">
        <v>140</v>
      </c>
      <c r="CD89" s="32">
        <v>23.333333333333332</v>
      </c>
      <c r="CE89" s="32">
        <v>42.333333333333329</v>
      </c>
      <c r="CF89" s="31"/>
      <c r="CG89" s="31">
        <v>0</v>
      </c>
      <c r="CH89" s="31">
        <v>0</v>
      </c>
      <c r="CI89" s="31">
        <v>3</v>
      </c>
      <c r="CJ89" s="31">
        <v>3</v>
      </c>
      <c r="CK89" s="31">
        <v>6</v>
      </c>
    </row>
    <row r="90" spans="1:114" ht="18.95" customHeight="1" thickBot="1" x14ac:dyDescent="0.25">
      <c r="A90" s="169" t="s">
        <v>37</v>
      </c>
      <c r="B90" s="170" t="s">
        <v>162</v>
      </c>
      <c r="C90" s="170" t="s">
        <v>163</v>
      </c>
      <c r="D90" s="171">
        <v>2</v>
      </c>
      <c r="E90" s="55">
        <f t="shared" si="252"/>
        <v>6</v>
      </c>
      <c r="F90" s="56">
        <v>38</v>
      </c>
      <c r="G90" s="56">
        <v>42</v>
      </c>
      <c r="H90" s="56">
        <v>35</v>
      </c>
      <c r="I90" s="56"/>
      <c r="J90" s="58">
        <f t="shared" si="253"/>
        <v>115</v>
      </c>
      <c r="K90" s="29">
        <f t="shared" si="254"/>
        <v>6</v>
      </c>
      <c r="L90" s="56">
        <v>46</v>
      </c>
      <c r="M90" s="56">
        <v>40</v>
      </c>
      <c r="N90" s="56">
        <v>39</v>
      </c>
      <c r="O90" s="56"/>
      <c r="P90" s="58">
        <f t="shared" ref="P90:P97" si="292">L90+M90+N90+O90</f>
        <v>125</v>
      </c>
      <c r="Q90" s="58">
        <f t="shared" ref="Q90:Q97" si="293">J90+P90</f>
        <v>240</v>
      </c>
      <c r="R90" s="29">
        <f t="shared" si="257"/>
        <v>0</v>
      </c>
      <c r="S90" s="56"/>
      <c r="T90" s="56"/>
      <c r="U90" s="56"/>
      <c r="V90" s="56"/>
      <c r="W90" s="58">
        <f t="shared" ref="W90:W97" si="294">S90+T90+U90+V90</f>
        <v>0</v>
      </c>
      <c r="X90" s="58">
        <f t="shared" ref="X90:X97" si="295">J90+P90+W90</f>
        <v>240</v>
      </c>
      <c r="Y90" s="29">
        <f t="shared" si="260"/>
        <v>0</v>
      </c>
      <c r="Z90" s="56"/>
      <c r="AA90" s="56"/>
      <c r="AB90" s="56"/>
      <c r="AC90" s="56"/>
      <c r="AD90" s="58">
        <f t="shared" ref="AD90:AD97" si="296">Z90+AA90+AB90+AC90</f>
        <v>0</v>
      </c>
      <c r="AE90" s="58">
        <f t="shared" ref="AE90:AE97" si="297">J90+P90+W90+AD90</f>
        <v>240</v>
      </c>
      <c r="AG90" s="20">
        <f t="shared" si="275"/>
        <v>0</v>
      </c>
      <c r="AH90" s="20">
        <f t="shared" si="276"/>
        <v>0</v>
      </c>
      <c r="AI90" s="20">
        <f t="shared" si="277"/>
        <v>0</v>
      </c>
      <c r="AJ90" s="31" t="str">
        <f t="shared" si="278"/>
        <v>SAVE ET GARONNE 1</v>
      </c>
      <c r="AK90" s="20">
        <f t="shared" si="279"/>
        <v>0</v>
      </c>
      <c r="AL90" s="20">
        <f t="shared" si="280"/>
        <v>0</v>
      </c>
      <c r="AM90" s="20">
        <f t="shared" si="281"/>
        <v>0</v>
      </c>
      <c r="AN90" s="20">
        <f t="shared" si="282"/>
        <v>0</v>
      </c>
      <c r="AO90" s="20">
        <f t="shared" si="283"/>
        <v>0</v>
      </c>
      <c r="AP90" s="20">
        <f t="shared" si="284"/>
        <v>0</v>
      </c>
      <c r="AQ90" s="32" t="e">
        <f t="shared" si="285"/>
        <v>#DIV/0!</v>
      </c>
      <c r="AR90" s="32" t="e">
        <f t="shared" si="286"/>
        <v>#DIV/0!</v>
      </c>
      <c r="AS90" s="31"/>
      <c r="AT90" s="31">
        <f t="shared" si="287"/>
        <v>0</v>
      </c>
      <c r="AU90" s="31">
        <f t="shared" si="288"/>
        <v>0</v>
      </c>
      <c r="AV90" s="31">
        <f t="shared" si="289"/>
        <v>0</v>
      </c>
      <c r="AW90" s="31">
        <f t="shared" si="290"/>
        <v>0</v>
      </c>
      <c r="AX90" s="31">
        <f t="shared" si="291"/>
        <v>0</v>
      </c>
      <c r="AZ90" s="148" t="s">
        <v>37</v>
      </c>
      <c r="BA90" s="148" t="s">
        <v>193</v>
      </c>
      <c r="BB90" s="148" t="s">
        <v>165</v>
      </c>
      <c r="BC90" s="148" t="s">
        <v>178</v>
      </c>
      <c r="BD90" s="172">
        <v>4</v>
      </c>
      <c r="BE90" s="20">
        <v>0</v>
      </c>
      <c r="BF90" s="20">
        <v>0</v>
      </c>
      <c r="BG90" s="20">
        <v>0</v>
      </c>
      <c r="BH90" s="20">
        <v>0</v>
      </c>
      <c r="BI90" s="20">
        <v>0</v>
      </c>
      <c r="BJ90" s="32" t="e">
        <v>#DIV/0!</v>
      </c>
      <c r="BK90" s="32" t="e">
        <v>#DIV/0!</v>
      </c>
      <c r="BL90" s="148"/>
      <c r="BM90" s="31">
        <v>0</v>
      </c>
      <c r="BN90" s="31">
        <v>0</v>
      </c>
      <c r="BO90" s="31">
        <v>0</v>
      </c>
      <c r="BP90" s="31">
        <v>0</v>
      </c>
      <c r="BQ90" s="31">
        <v>0</v>
      </c>
      <c r="BR90" s="255"/>
      <c r="BS90" s="59">
        <v>5</v>
      </c>
      <c r="BT90" s="6" t="s">
        <v>108</v>
      </c>
      <c r="BU90" s="172" t="s">
        <v>222</v>
      </c>
      <c r="BV90" s="172" t="s">
        <v>223</v>
      </c>
      <c r="BW90" s="148" t="s">
        <v>238</v>
      </c>
      <c r="BX90" s="172">
        <v>22</v>
      </c>
      <c r="BY90" s="103">
        <v>0</v>
      </c>
      <c r="BZ90" s="20">
        <v>68</v>
      </c>
      <c r="CA90" s="20">
        <v>0</v>
      </c>
      <c r="CB90" s="20">
        <v>47</v>
      </c>
      <c r="CC90" s="20">
        <v>115</v>
      </c>
      <c r="CD90" s="32">
        <v>19.166666666666668</v>
      </c>
      <c r="CE90" s="32">
        <v>41.166666666666671</v>
      </c>
      <c r="CF90" s="148"/>
      <c r="CG90" s="31">
        <v>0</v>
      </c>
      <c r="CH90" s="31">
        <v>3</v>
      </c>
      <c r="CI90" s="31">
        <v>0</v>
      </c>
      <c r="CJ90" s="31">
        <v>3</v>
      </c>
      <c r="CK90" s="31">
        <v>6</v>
      </c>
    </row>
    <row r="91" spans="1:114" ht="18.95" customHeight="1" thickBot="1" x14ac:dyDescent="0.25">
      <c r="A91" s="169" t="s">
        <v>37</v>
      </c>
      <c r="B91" s="170" t="s">
        <v>218</v>
      </c>
      <c r="C91" s="170" t="s">
        <v>219</v>
      </c>
      <c r="D91" s="54">
        <v>4</v>
      </c>
      <c r="E91" s="55">
        <f t="shared" si="252"/>
        <v>0</v>
      </c>
      <c r="F91" s="56"/>
      <c r="G91" s="56"/>
      <c r="H91" s="56"/>
      <c r="I91" s="56"/>
      <c r="J91" s="58">
        <f t="shared" si="253"/>
        <v>0</v>
      </c>
      <c r="K91" s="29">
        <f t="shared" si="254"/>
        <v>12</v>
      </c>
      <c r="L91" s="56">
        <v>36</v>
      </c>
      <c r="M91" s="56">
        <v>49</v>
      </c>
      <c r="N91" s="56">
        <v>49</v>
      </c>
      <c r="O91" s="56"/>
      <c r="P91" s="58">
        <f t="shared" si="292"/>
        <v>134</v>
      </c>
      <c r="Q91" s="58">
        <f t="shared" si="293"/>
        <v>134</v>
      </c>
      <c r="R91" s="29">
        <f t="shared" si="257"/>
        <v>0</v>
      </c>
      <c r="S91" s="56"/>
      <c r="T91" s="56"/>
      <c r="U91" s="56"/>
      <c r="V91" s="56"/>
      <c r="W91" s="58">
        <f t="shared" si="294"/>
        <v>0</v>
      </c>
      <c r="X91" s="58">
        <f t="shared" si="295"/>
        <v>134</v>
      </c>
      <c r="Y91" s="29">
        <f t="shared" si="260"/>
        <v>0</v>
      </c>
      <c r="Z91" s="56"/>
      <c r="AA91" s="56"/>
      <c r="AB91" s="56"/>
      <c r="AC91" s="56"/>
      <c r="AD91" s="58">
        <f t="shared" si="296"/>
        <v>0</v>
      </c>
      <c r="AE91" s="58">
        <f t="shared" si="297"/>
        <v>134</v>
      </c>
      <c r="AG91" s="20">
        <f t="shared" si="275"/>
        <v>0</v>
      </c>
      <c r="AH91" s="20">
        <f t="shared" si="276"/>
        <v>0</v>
      </c>
      <c r="AI91" s="20">
        <f t="shared" si="277"/>
        <v>0</v>
      </c>
      <c r="AJ91" s="31" t="str">
        <f t="shared" si="278"/>
        <v>SAVE ET GARONNE 1</v>
      </c>
      <c r="AK91" s="20">
        <f t="shared" si="279"/>
        <v>0</v>
      </c>
      <c r="AL91" s="20">
        <f t="shared" si="280"/>
        <v>0</v>
      </c>
      <c r="AM91" s="20">
        <f t="shared" si="281"/>
        <v>0</v>
      </c>
      <c r="AN91" s="20">
        <f t="shared" si="282"/>
        <v>0</v>
      </c>
      <c r="AO91" s="20">
        <f t="shared" si="283"/>
        <v>0</v>
      </c>
      <c r="AP91" s="20">
        <f t="shared" si="284"/>
        <v>0</v>
      </c>
      <c r="AQ91" s="32" t="e">
        <f t="shared" si="285"/>
        <v>#DIV/0!</v>
      </c>
      <c r="AR91" s="32" t="e">
        <f t="shared" si="286"/>
        <v>#DIV/0!</v>
      </c>
      <c r="AS91" s="31"/>
      <c r="AT91" s="31">
        <f t="shared" si="287"/>
        <v>0</v>
      </c>
      <c r="AU91" s="31">
        <f t="shared" si="288"/>
        <v>0</v>
      </c>
      <c r="AV91" s="31">
        <f t="shared" si="289"/>
        <v>0</v>
      </c>
      <c r="AW91" s="31">
        <f t="shared" si="290"/>
        <v>0</v>
      </c>
      <c r="AX91" s="31">
        <f t="shared" si="291"/>
        <v>0</v>
      </c>
      <c r="AZ91" s="284">
        <v>0</v>
      </c>
      <c r="BA91" s="284">
        <v>0</v>
      </c>
      <c r="BB91" s="284">
        <v>0</v>
      </c>
      <c r="BC91" s="284" t="s">
        <v>211</v>
      </c>
      <c r="BD91" s="172">
        <v>0</v>
      </c>
      <c r="BE91" s="103">
        <v>92</v>
      </c>
      <c r="BF91" s="20">
        <v>0</v>
      </c>
      <c r="BG91" s="20">
        <v>0</v>
      </c>
      <c r="BH91" s="20">
        <v>0</v>
      </c>
      <c r="BI91" s="20">
        <v>92</v>
      </c>
      <c r="BJ91" s="32">
        <v>30.666666666666668</v>
      </c>
      <c r="BK91" s="32">
        <v>30.666666666666668</v>
      </c>
      <c r="BL91" s="148"/>
      <c r="BM91" s="31">
        <v>3</v>
      </c>
      <c r="BN91" s="31">
        <v>0</v>
      </c>
      <c r="BO91" s="31">
        <v>0</v>
      </c>
      <c r="BP91" s="31">
        <v>0</v>
      </c>
      <c r="BQ91" s="31">
        <v>3</v>
      </c>
      <c r="BR91" s="255"/>
      <c r="BS91" s="59">
        <v>6</v>
      </c>
      <c r="BT91" s="6" t="s">
        <v>108</v>
      </c>
      <c r="BU91" s="20" t="s">
        <v>198</v>
      </c>
      <c r="BV91" s="20" t="s">
        <v>118</v>
      </c>
      <c r="BW91" s="31" t="s">
        <v>169</v>
      </c>
      <c r="BX91" s="20">
        <v>9</v>
      </c>
      <c r="BY91" s="103">
        <v>0</v>
      </c>
      <c r="BZ91" s="20">
        <v>0</v>
      </c>
      <c r="CA91" s="20">
        <v>0</v>
      </c>
      <c r="CB91" s="20">
        <v>103</v>
      </c>
      <c r="CC91" s="20">
        <v>103</v>
      </c>
      <c r="CD91" s="32">
        <v>34.333333333333336</v>
      </c>
      <c r="CE91" s="32">
        <v>43.333333333333336</v>
      </c>
      <c r="CF91" s="31"/>
      <c r="CG91" s="31">
        <v>0</v>
      </c>
      <c r="CH91" s="31">
        <v>0</v>
      </c>
      <c r="CI91" s="31">
        <v>0</v>
      </c>
      <c r="CJ91" s="31">
        <v>3</v>
      </c>
      <c r="CK91" s="31">
        <v>3</v>
      </c>
    </row>
    <row r="92" spans="1:114" ht="18.95" customHeight="1" thickBot="1" x14ac:dyDescent="0.25">
      <c r="A92" s="169" t="s">
        <v>37</v>
      </c>
      <c r="B92" s="170" t="s">
        <v>233</v>
      </c>
      <c r="C92" s="170" t="s">
        <v>73</v>
      </c>
      <c r="D92" s="171">
        <v>5</v>
      </c>
      <c r="E92" s="55">
        <f t="shared" si="252"/>
        <v>0</v>
      </c>
      <c r="F92" s="56"/>
      <c r="G92" s="56"/>
      <c r="H92" s="56"/>
      <c r="I92" s="56"/>
      <c r="J92" s="58">
        <f t="shared" si="253"/>
        <v>0</v>
      </c>
      <c r="K92" s="29">
        <f t="shared" si="254"/>
        <v>0</v>
      </c>
      <c r="L92" s="56"/>
      <c r="M92" s="56"/>
      <c r="N92" s="56"/>
      <c r="O92" s="56"/>
      <c r="P92" s="58">
        <f t="shared" si="292"/>
        <v>0</v>
      </c>
      <c r="Q92" s="58">
        <f t="shared" si="293"/>
        <v>0</v>
      </c>
      <c r="R92" s="29">
        <f t="shared" si="257"/>
        <v>15</v>
      </c>
      <c r="S92" s="56">
        <v>40</v>
      </c>
      <c r="T92" s="56">
        <v>43</v>
      </c>
      <c r="U92" s="56">
        <v>41</v>
      </c>
      <c r="V92" s="56"/>
      <c r="W92" s="58">
        <f t="shared" si="294"/>
        <v>124</v>
      </c>
      <c r="X92" s="58">
        <f t="shared" si="295"/>
        <v>124</v>
      </c>
      <c r="Y92" s="29">
        <f t="shared" si="260"/>
        <v>0</v>
      </c>
      <c r="Z92" s="56"/>
      <c r="AA92" s="56"/>
      <c r="AB92" s="56"/>
      <c r="AC92" s="56"/>
      <c r="AD92" s="58">
        <f t="shared" si="296"/>
        <v>0</v>
      </c>
      <c r="AE92" s="58">
        <f t="shared" si="297"/>
        <v>124</v>
      </c>
      <c r="AG92" s="20">
        <f t="shared" si="275"/>
        <v>0</v>
      </c>
      <c r="AH92" s="20">
        <f t="shared" si="276"/>
        <v>0</v>
      </c>
      <c r="AI92" s="20">
        <f t="shared" si="277"/>
        <v>0</v>
      </c>
      <c r="AJ92" s="31" t="str">
        <f t="shared" si="278"/>
        <v>SAVE ET GARONNE 1</v>
      </c>
      <c r="AK92" s="20">
        <f t="shared" si="279"/>
        <v>0</v>
      </c>
      <c r="AL92" s="20">
        <f t="shared" si="280"/>
        <v>0</v>
      </c>
      <c r="AM92" s="20">
        <f t="shared" si="281"/>
        <v>0</v>
      </c>
      <c r="AN92" s="20">
        <f t="shared" si="282"/>
        <v>0</v>
      </c>
      <c r="AO92" s="20">
        <f t="shared" si="283"/>
        <v>0</v>
      </c>
      <c r="AP92" s="20">
        <f t="shared" si="284"/>
        <v>0</v>
      </c>
      <c r="AQ92" s="32" t="e">
        <f t="shared" si="285"/>
        <v>#DIV/0!</v>
      </c>
      <c r="AR92" s="32" t="e">
        <f t="shared" si="286"/>
        <v>#DIV/0!</v>
      </c>
      <c r="AS92" s="31"/>
      <c r="AT92" s="31">
        <f t="shared" si="287"/>
        <v>0</v>
      </c>
      <c r="AU92" s="31">
        <f t="shared" si="288"/>
        <v>0</v>
      </c>
      <c r="AV92" s="31">
        <f t="shared" si="289"/>
        <v>0</v>
      </c>
      <c r="AW92" s="31">
        <f t="shared" si="290"/>
        <v>0</v>
      </c>
      <c r="AX92" s="31">
        <f t="shared" si="291"/>
        <v>0</v>
      </c>
      <c r="AZ92" s="20">
        <v>0</v>
      </c>
      <c r="BA92" s="20">
        <v>0</v>
      </c>
      <c r="BB92" s="20">
        <v>0</v>
      </c>
      <c r="BC92" s="96" t="s">
        <v>168</v>
      </c>
      <c r="BD92" s="20">
        <v>0</v>
      </c>
      <c r="BE92" s="20">
        <v>0</v>
      </c>
      <c r="BF92" s="20">
        <v>0</v>
      </c>
      <c r="BG92" s="20">
        <v>0</v>
      </c>
      <c r="BH92" s="20">
        <v>0</v>
      </c>
      <c r="BI92" s="20">
        <v>0</v>
      </c>
      <c r="BJ92" s="32" t="e">
        <v>#DIV/0!</v>
      </c>
      <c r="BK92" s="32" t="e">
        <v>#DIV/0!</v>
      </c>
      <c r="BL92" s="31"/>
      <c r="BM92" s="31">
        <v>0</v>
      </c>
      <c r="BN92" s="31">
        <v>0</v>
      </c>
      <c r="BO92" s="31">
        <v>0</v>
      </c>
      <c r="BP92" s="31">
        <v>0</v>
      </c>
      <c r="BQ92" s="31">
        <v>0</v>
      </c>
      <c r="BR92" s="255"/>
      <c r="BS92" s="59">
        <v>7</v>
      </c>
      <c r="BT92" s="6" t="s">
        <v>108</v>
      </c>
      <c r="BU92" s="293"/>
      <c r="BV92" s="20"/>
      <c r="BW92" s="31"/>
      <c r="BX92" s="20"/>
      <c r="BY92" s="20"/>
      <c r="BZ92" s="20"/>
      <c r="CA92" s="20"/>
      <c r="CB92" s="20"/>
      <c r="CC92" s="20"/>
      <c r="CD92" s="272"/>
      <c r="CE92" s="32"/>
      <c r="CF92" s="31"/>
      <c r="CG92" s="31"/>
      <c r="CH92" s="31"/>
      <c r="CI92" s="31"/>
      <c r="CJ92" s="31"/>
      <c r="CK92" s="31"/>
    </row>
    <row r="93" spans="1:114" ht="18.95" customHeight="1" thickBot="1" x14ac:dyDescent="0.25">
      <c r="A93" s="169" t="s">
        <v>26</v>
      </c>
      <c r="B93" s="170" t="s">
        <v>234</v>
      </c>
      <c r="C93" s="170" t="s">
        <v>38</v>
      </c>
      <c r="D93" s="171">
        <v>11</v>
      </c>
      <c r="E93" s="55">
        <f t="shared" si="252"/>
        <v>0</v>
      </c>
      <c r="F93" s="56"/>
      <c r="G93" s="56"/>
      <c r="H93" s="56"/>
      <c r="I93" s="56"/>
      <c r="J93" s="58">
        <f t="shared" si="253"/>
        <v>0</v>
      </c>
      <c r="K93" s="29">
        <f t="shared" si="254"/>
        <v>0</v>
      </c>
      <c r="L93" s="56"/>
      <c r="M93" s="56"/>
      <c r="N93" s="56"/>
      <c r="O93" s="56"/>
      <c r="P93" s="58">
        <f t="shared" si="292"/>
        <v>0</v>
      </c>
      <c r="Q93" s="58">
        <f t="shared" si="293"/>
        <v>0</v>
      </c>
      <c r="R93" s="29">
        <f t="shared" si="257"/>
        <v>33</v>
      </c>
      <c r="S93" s="56">
        <v>29</v>
      </c>
      <c r="T93" s="56">
        <v>40</v>
      </c>
      <c r="U93" s="56">
        <v>41</v>
      </c>
      <c r="V93" s="56"/>
      <c r="W93" s="58">
        <f t="shared" si="294"/>
        <v>110</v>
      </c>
      <c r="X93" s="58">
        <f t="shared" si="295"/>
        <v>110</v>
      </c>
      <c r="Y93" s="29">
        <f t="shared" si="260"/>
        <v>0</v>
      </c>
      <c r="Z93" s="56"/>
      <c r="AA93" s="56"/>
      <c r="AB93" s="56"/>
      <c r="AC93" s="56"/>
      <c r="AD93" s="58">
        <f t="shared" si="296"/>
        <v>0</v>
      </c>
      <c r="AE93" s="58">
        <f t="shared" si="297"/>
        <v>110</v>
      </c>
      <c r="AG93" s="20">
        <f t="shared" si="275"/>
        <v>0</v>
      </c>
      <c r="AH93" s="20">
        <f t="shared" si="276"/>
        <v>0</v>
      </c>
      <c r="AI93" s="20">
        <f t="shared" si="277"/>
        <v>0</v>
      </c>
      <c r="AJ93" s="31" t="str">
        <f t="shared" si="278"/>
        <v>SAVE ET GARONNE 1</v>
      </c>
      <c r="AK93" s="20">
        <f t="shared" si="279"/>
        <v>0</v>
      </c>
      <c r="AL93" s="20">
        <f t="shared" si="280"/>
        <v>0</v>
      </c>
      <c r="AM93" s="20">
        <f t="shared" si="281"/>
        <v>0</v>
      </c>
      <c r="AN93" s="20">
        <f t="shared" si="282"/>
        <v>0</v>
      </c>
      <c r="AO93" s="20">
        <f t="shared" si="283"/>
        <v>0</v>
      </c>
      <c r="AP93" s="20">
        <f t="shared" si="284"/>
        <v>0</v>
      </c>
      <c r="AQ93" s="32" t="e">
        <f t="shared" si="285"/>
        <v>#DIV/0!</v>
      </c>
      <c r="AR93" s="32" t="e">
        <f t="shared" si="286"/>
        <v>#DIV/0!</v>
      </c>
      <c r="AS93" s="31"/>
      <c r="AT93" s="31">
        <f t="shared" si="287"/>
        <v>0</v>
      </c>
      <c r="AU93" s="31">
        <f t="shared" si="288"/>
        <v>0</v>
      </c>
      <c r="AV93" s="31">
        <f t="shared" si="289"/>
        <v>0</v>
      </c>
      <c r="AW93" s="31">
        <f t="shared" si="290"/>
        <v>0</v>
      </c>
      <c r="AX93" s="31">
        <f t="shared" si="291"/>
        <v>0</v>
      </c>
      <c r="AZ93" s="20">
        <v>0</v>
      </c>
      <c r="BA93" s="20">
        <v>0</v>
      </c>
      <c r="BB93" s="20">
        <v>0</v>
      </c>
      <c r="BC93" s="96" t="s">
        <v>168</v>
      </c>
      <c r="BD93" s="20">
        <v>0</v>
      </c>
      <c r="BE93" s="20">
        <v>0</v>
      </c>
      <c r="BF93" s="20">
        <v>0</v>
      </c>
      <c r="BG93" s="20">
        <v>0</v>
      </c>
      <c r="BH93" s="20">
        <v>0</v>
      </c>
      <c r="BI93" s="20">
        <v>0</v>
      </c>
      <c r="BJ93" s="32" t="e">
        <v>#DIV/0!</v>
      </c>
      <c r="BK93" s="32" t="e">
        <v>#DIV/0!</v>
      </c>
      <c r="BL93" s="31"/>
      <c r="BM93" s="31">
        <v>0</v>
      </c>
      <c r="BN93" s="31">
        <v>0</v>
      </c>
      <c r="BO93" s="31">
        <v>0</v>
      </c>
      <c r="BP93" s="31">
        <v>0</v>
      </c>
      <c r="BQ93" s="31">
        <v>0</v>
      </c>
      <c r="BR93" s="255"/>
      <c r="BS93" s="59">
        <v>8</v>
      </c>
      <c r="BT93" s="6" t="s">
        <v>108</v>
      </c>
      <c r="BU93" s="293"/>
      <c r="BV93" s="20"/>
      <c r="BW93" s="31"/>
      <c r="BX93" s="20"/>
      <c r="BY93" s="20"/>
      <c r="BZ93" s="20"/>
      <c r="CA93" s="20"/>
      <c r="CB93" s="20"/>
      <c r="CC93" s="20"/>
      <c r="CD93" s="272"/>
      <c r="CE93" s="32"/>
      <c r="CF93" s="31"/>
      <c r="CG93" s="31"/>
      <c r="CH93" s="31"/>
      <c r="CI93" s="31"/>
      <c r="CJ93" s="31"/>
      <c r="CK93" s="31"/>
    </row>
    <row r="94" spans="1:114" ht="18.95" customHeight="1" thickBot="1" x14ac:dyDescent="0.25">
      <c r="A94" s="140" t="s">
        <v>26</v>
      </c>
      <c r="B94" s="87" t="s">
        <v>233</v>
      </c>
      <c r="C94" s="87" t="s">
        <v>239</v>
      </c>
      <c r="D94" s="142">
        <v>9</v>
      </c>
      <c r="E94" s="55">
        <f t="shared" si="252"/>
        <v>0</v>
      </c>
      <c r="F94" s="95"/>
      <c r="G94" s="95"/>
      <c r="H94" s="95"/>
      <c r="I94" s="95"/>
      <c r="J94" s="58">
        <f t="shared" si="253"/>
        <v>0</v>
      </c>
      <c r="K94" s="29">
        <f t="shared" si="254"/>
        <v>0</v>
      </c>
      <c r="L94" s="95"/>
      <c r="M94" s="95"/>
      <c r="N94" s="95"/>
      <c r="O94" s="95"/>
      <c r="P94" s="58">
        <f t="shared" si="292"/>
        <v>0</v>
      </c>
      <c r="Q94" s="58">
        <f t="shared" si="293"/>
        <v>0</v>
      </c>
      <c r="R94" s="29">
        <f t="shared" si="257"/>
        <v>0</v>
      </c>
      <c r="S94" s="95"/>
      <c r="T94" s="95"/>
      <c r="U94" s="95"/>
      <c r="V94" s="95"/>
      <c r="W94" s="58">
        <f t="shared" si="294"/>
        <v>0</v>
      </c>
      <c r="X94" s="58">
        <f t="shared" si="295"/>
        <v>0</v>
      </c>
      <c r="Y94" s="29">
        <f t="shared" si="260"/>
        <v>27</v>
      </c>
      <c r="Z94" s="95">
        <v>42</v>
      </c>
      <c r="AA94" s="95">
        <v>42</v>
      </c>
      <c r="AB94" s="95">
        <v>26</v>
      </c>
      <c r="AC94" s="95"/>
      <c r="AD94" s="58">
        <f t="shared" si="296"/>
        <v>110</v>
      </c>
      <c r="AE94" s="58">
        <f t="shared" si="297"/>
        <v>110</v>
      </c>
      <c r="AG94" s="20">
        <f t="shared" si="275"/>
        <v>0</v>
      </c>
      <c r="AH94" s="20">
        <f t="shared" si="276"/>
        <v>0</v>
      </c>
      <c r="AI94" s="20">
        <f t="shared" si="277"/>
        <v>0</v>
      </c>
      <c r="AJ94" s="31" t="str">
        <f t="shared" si="278"/>
        <v>SAVE ET GARONNE 1</v>
      </c>
      <c r="AK94" s="20">
        <f t="shared" si="279"/>
        <v>0</v>
      </c>
      <c r="AL94" s="20">
        <f t="shared" si="280"/>
        <v>0</v>
      </c>
      <c r="AM94" s="20">
        <f t="shared" si="281"/>
        <v>0</v>
      </c>
      <c r="AN94" s="20">
        <f t="shared" si="282"/>
        <v>0</v>
      </c>
      <c r="AO94" s="20">
        <f t="shared" si="283"/>
        <v>0</v>
      </c>
      <c r="AP94" s="20">
        <f t="shared" si="284"/>
        <v>0</v>
      </c>
      <c r="AQ94" s="32" t="e">
        <f t="shared" si="285"/>
        <v>#DIV/0!</v>
      </c>
      <c r="AR94" s="32" t="e">
        <f t="shared" si="286"/>
        <v>#DIV/0!</v>
      </c>
      <c r="AS94" s="31"/>
      <c r="AT94" s="31">
        <f t="shared" si="287"/>
        <v>0</v>
      </c>
      <c r="AU94" s="31">
        <f t="shared" si="288"/>
        <v>0</v>
      </c>
      <c r="AV94" s="31">
        <f t="shared" si="289"/>
        <v>0</v>
      </c>
      <c r="AW94" s="31">
        <f t="shared" si="290"/>
        <v>0</v>
      </c>
      <c r="AX94" s="31">
        <f t="shared" si="291"/>
        <v>0</v>
      </c>
      <c r="AZ94" s="20">
        <v>0</v>
      </c>
      <c r="BA94" s="20">
        <v>0</v>
      </c>
      <c r="BB94" s="20">
        <v>0</v>
      </c>
      <c r="BC94" s="96" t="s">
        <v>168</v>
      </c>
      <c r="BD94" s="20" t="s">
        <v>84</v>
      </c>
      <c r="BE94" s="20">
        <v>0</v>
      </c>
      <c r="BF94" s="20">
        <v>0</v>
      </c>
      <c r="BG94" s="20">
        <v>0</v>
      </c>
      <c r="BH94" s="20">
        <v>0</v>
      </c>
      <c r="BI94" s="20">
        <v>0</v>
      </c>
      <c r="BJ94" s="32" t="e">
        <v>#DIV/0!</v>
      </c>
      <c r="BK94" s="32" t="e">
        <v>#DIV/0!</v>
      </c>
      <c r="BL94" s="31"/>
      <c r="BM94" s="31">
        <v>0</v>
      </c>
      <c r="BN94" s="31">
        <v>0</v>
      </c>
      <c r="BO94" s="31">
        <v>0</v>
      </c>
      <c r="BP94" s="31">
        <v>0</v>
      </c>
      <c r="BQ94" s="31">
        <v>0</v>
      </c>
      <c r="BR94" s="255"/>
      <c r="BS94" s="59">
        <v>9</v>
      </c>
      <c r="BT94" s="168" t="s">
        <v>108</v>
      </c>
      <c r="BU94" s="293"/>
      <c r="BV94" s="20"/>
      <c r="BW94" s="96"/>
      <c r="BX94" s="20"/>
      <c r="BY94" s="103"/>
      <c r="BZ94" s="20"/>
      <c r="CA94" s="20"/>
      <c r="CB94" s="20"/>
      <c r="CC94" s="20"/>
      <c r="CD94" s="272"/>
      <c r="CE94" s="32"/>
      <c r="CF94" s="31"/>
      <c r="CG94" s="31"/>
      <c r="CH94" s="31"/>
      <c r="CI94" s="31"/>
      <c r="CJ94" s="31"/>
      <c r="CK94" s="31"/>
    </row>
    <row r="95" spans="1:114" ht="18.95" customHeight="1" thickBot="1" x14ac:dyDescent="0.25">
      <c r="A95" s="140" t="s">
        <v>37</v>
      </c>
      <c r="B95" s="87" t="s">
        <v>233</v>
      </c>
      <c r="C95" s="87" t="s">
        <v>90</v>
      </c>
      <c r="D95" s="142">
        <v>4</v>
      </c>
      <c r="E95" s="55">
        <f t="shared" si="252"/>
        <v>0</v>
      </c>
      <c r="F95" s="95"/>
      <c r="G95" s="95"/>
      <c r="H95" s="95"/>
      <c r="I95" s="95"/>
      <c r="J95" s="58">
        <f t="shared" si="253"/>
        <v>0</v>
      </c>
      <c r="K95" s="29">
        <f t="shared" si="254"/>
        <v>0</v>
      </c>
      <c r="L95" s="95"/>
      <c r="M95" s="95"/>
      <c r="N95" s="95"/>
      <c r="O95" s="95"/>
      <c r="P95" s="58">
        <f t="shared" si="292"/>
        <v>0</v>
      </c>
      <c r="Q95" s="58">
        <f t="shared" si="293"/>
        <v>0</v>
      </c>
      <c r="R95" s="29">
        <f t="shared" si="257"/>
        <v>0</v>
      </c>
      <c r="S95" s="95"/>
      <c r="T95" s="95"/>
      <c r="U95" s="95"/>
      <c r="V95" s="95"/>
      <c r="W95" s="58">
        <f t="shared" si="294"/>
        <v>0</v>
      </c>
      <c r="X95" s="58">
        <f t="shared" si="295"/>
        <v>0</v>
      </c>
      <c r="Y95" s="29">
        <f t="shared" si="260"/>
        <v>12</v>
      </c>
      <c r="Z95" s="95">
        <v>40</v>
      </c>
      <c r="AA95" s="95">
        <v>43</v>
      </c>
      <c r="AB95" s="95">
        <v>39</v>
      </c>
      <c r="AC95" s="95"/>
      <c r="AD95" s="58">
        <f t="shared" si="296"/>
        <v>122</v>
      </c>
      <c r="AE95" s="58">
        <f t="shared" si="297"/>
        <v>122</v>
      </c>
      <c r="AG95" s="20">
        <f t="shared" si="275"/>
        <v>0</v>
      </c>
      <c r="AH95" s="20">
        <f t="shared" si="276"/>
        <v>0</v>
      </c>
      <c r="AI95" s="20">
        <f t="shared" si="277"/>
        <v>0</v>
      </c>
      <c r="AJ95" s="31" t="str">
        <f t="shared" si="278"/>
        <v>SAVE ET GARONNE 1</v>
      </c>
      <c r="AK95" s="20">
        <f t="shared" si="279"/>
        <v>0</v>
      </c>
      <c r="AL95" s="20">
        <f t="shared" si="280"/>
        <v>0</v>
      </c>
      <c r="AM95" s="20">
        <f t="shared" si="281"/>
        <v>0</v>
      </c>
      <c r="AN95" s="20">
        <f t="shared" si="282"/>
        <v>0</v>
      </c>
      <c r="AO95" s="20">
        <f t="shared" si="283"/>
        <v>0</v>
      </c>
      <c r="AP95" s="20">
        <f t="shared" si="284"/>
        <v>0</v>
      </c>
      <c r="AQ95" s="32" t="e">
        <f t="shared" si="285"/>
        <v>#DIV/0!</v>
      </c>
      <c r="AR95" s="32" t="e">
        <f t="shared" si="286"/>
        <v>#DIV/0!</v>
      </c>
      <c r="AS95" s="31"/>
      <c r="AT95" s="31">
        <f t="shared" si="287"/>
        <v>0</v>
      </c>
      <c r="AU95" s="31">
        <f t="shared" si="288"/>
        <v>0</v>
      </c>
      <c r="AV95" s="31">
        <f t="shared" si="289"/>
        <v>0</v>
      </c>
      <c r="AW95" s="31">
        <f t="shared" si="290"/>
        <v>0</v>
      </c>
      <c r="AX95" s="31">
        <f t="shared" si="291"/>
        <v>0</v>
      </c>
      <c r="AZ95" s="20">
        <v>0</v>
      </c>
      <c r="BA95" s="20">
        <v>0</v>
      </c>
      <c r="BB95" s="20">
        <v>0</v>
      </c>
      <c r="BC95" s="96" t="s">
        <v>168</v>
      </c>
      <c r="BD95" s="20" t="s">
        <v>84</v>
      </c>
      <c r="BE95" s="20">
        <v>0</v>
      </c>
      <c r="BF95" s="20">
        <v>0</v>
      </c>
      <c r="BG95" s="20">
        <v>0</v>
      </c>
      <c r="BH95" s="20">
        <v>0</v>
      </c>
      <c r="BI95" s="20">
        <v>0</v>
      </c>
      <c r="BJ95" s="32" t="e">
        <v>#DIV/0!</v>
      </c>
      <c r="BK95" s="32" t="e">
        <v>#DIV/0!</v>
      </c>
      <c r="BL95" s="31"/>
      <c r="BM95" s="31">
        <v>0</v>
      </c>
      <c r="BN95" s="31">
        <v>0</v>
      </c>
      <c r="BO95" s="31">
        <v>0</v>
      </c>
      <c r="BP95" s="31">
        <v>0</v>
      </c>
      <c r="BQ95" s="31">
        <v>0</v>
      </c>
      <c r="BR95" s="255"/>
      <c r="BS95" s="59">
        <v>10</v>
      </c>
      <c r="BT95" s="6" t="s">
        <v>108</v>
      </c>
      <c r="BU95" s="293"/>
      <c r="BV95" s="20"/>
      <c r="BW95" s="31"/>
      <c r="BX95" s="20"/>
      <c r="BY95" s="20"/>
      <c r="BZ95" s="20"/>
      <c r="CA95" s="20"/>
      <c r="CB95" s="20"/>
      <c r="CC95" s="20"/>
      <c r="CD95" s="272"/>
      <c r="CE95" s="32"/>
      <c r="CF95" s="31"/>
      <c r="CG95" s="31"/>
      <c r="CH95" s="31"/>
      <c r="CI95" s="31"/>
      <c r="CJ95" s="31"/>
      <c r="CK95" s="31"/>
    </row>
    <row r="96" spans="1:114" ht="18.95" customHeight="1" thickBot="1" x14ac:dyDescent="0.25">
      <c r="A96" s="140"/>
      <c r="B96" s="87"/>
      <c r="C96" s="87"/>
      <c r="D96" s="142"/>
      <c r="E96" s="55">
        <f t="shared" si="252"/>
        <v>0</v>
      </c>
      <c r="F96" s="95"/>
      <c r="G96" s="95"/>
      <c r="H96" s="95"/>
      <c r="I96" s="95"/>
      <c r="J96" s="58">
        <f t="shared" si="253"/>
        <v>0</v>
      </c>
      <c r="K96" s="29">
        <f t="shared" si="254"/>
        <v>0</v>
      </c>
      <c r="L96" s="95"/>
      <c r="M96" s="95"/>
      <c r="N96" s="95"/>
      <c r="O96" s="95"/>
      <c r="P96" s="58">
        <f t="shared" si="292"/>
        <v>0</v>
      </c>
      <c r="Q96" s="58">
        <f t="shared" si="293"/>
        <v>0</v>
      </c>
      <c r="R96" s="29">
        <f t="shared" si="257"/>
        <v>0</v>
      </c>
      <c r="S96" s="95"/>
      <c r="T96" s="95"/>
      <c r="U96" s="95"/>
      <c r="V96" s="95"/>
      <c r="W96" s="58">
        <f t="shared" si="294"/>
        <v>0</v>
      </c>
      <c r="X96" s="58">
        <f t="shared" si="295"/>
        <v>0</v>
      </c>
      <c r="Y96" s="29">
        <f t="shared" si="260"/>
        <v>0</v>
      </c>
      <c r="Z96" s="95"/>
      <c r="AA96" s="95"/>
      <c r="AB96" s="95"/>
      <c r="AC96" s="95"/>
      <c r="AD96" s="58">
        <f t="shared" si="296"/>
        <v>0</v>
      </c>
      <c r="AE96" s="58">
        <f t="shared" si="297"/>
        <v>0</v>
      </c>
      <c r="AG96" s="20">
        <f t="shared" si="275"/>
        <v>0</v>
      </c>
      <c r="AH96" s="20">
        <f t="shared" si="276"/>
        <v>0</v>
      </c>
      <c r="AI96" s="20">
        <f t="shared" si="277"/>
        <v>0</v>
      </c>
      <c r="AJ96" s="31" t="str">
        <f t="shared" si="278"/>
        <v>SAVE ET GARONNE 1</v>
      </c>
      <c r="AK96" s="20">
        <f t="shared" si="279"/>
        <v>0</v>
      </c>
      <c r="AL96" s="20">
        <f t="shared" si="280"/>
        <v>0</v>
      </c>
      <c r="AM96" s="20">
        <f t="shared" si="281"/>
        <v>0</v>
      </c>
      <c r="AN96" s="20">
        <f t="shared" si="282"/>
        <v>0</v>
      </c>
      <c r="AO96" s="20">
        <f t="shared" si="283"/>
        <v>0</v>
      </c>
      <c r="AP96" s="20">
        <f t="shared" si="284"/>
        <v>0</v>
      </c>
      <c r="AQ96" s="32" t="e">
        <f t="shared" si="285"/>
        <v>#DIV/0!</v>
      </c>
      <c r="AR96" s="32" t="e">
        <f t="shared" si="286"/>
        <v>#DIV/0!</v>
      </c>
      <c r="AS96" s="31"/>
      <c r="AT96" s="31">
        <f t="shared" si="287"/>
        <v>0</v>
      </c>
      <c r="AU96" s="31">
        <f t="shared" si="288"/>
        <v>0</v>
      </c>
      <c r="AV96" s="31">
        <f t="shared" si="289"/>
        <v>0</v>
      </c>
      <c r="AW96" s="31">
        <f t="shared" si="290"/>
        <v>0</v>
      </c>
      <c r="AX96" s="31">
        <f t="shared" si="291"/>
        <v>0</v>
      </c>
      <c r="AZ96" s="20">
        <v>0</v>
      </c>
      <c r="BA96" s="20">
        <v>0</v>
      </c>
      <c r="BB96" s="20">
        <v>0</v>
      </c>
      <c r="BC96" s="31" t="s">
        <v>169</v>
      </c>
      <c r="BD96" s="20">
        <v>0</v>
      </c>
      <c r="BE96" s="103">
        <v>0</v>
      </c>
      <c r="BF96" s="20">
        <v>0</v>
      </c>
      <c r="BG96" s="20">
        <v>0</v>
      </c>
      <c r="BH96" s="20">
        <v>0</v>
      </c>
      <c r="BI96" s="20">
        <v>0</v>
      </c>
      <c r="BJ96" s="32" t="e">
        <v>#DIV/0!</v>
      </c>
      <c r="BK96" s="32" t="e">
        <v>#DIV/0!</v>
      </c>
      <c r="BL96" s="31"/>
      <c r="BM96" s="31">
        <v>0</v>
      </c>
      <c r="BN96" s="31">
        <v>0</v>
      </c>
      <c r="BO96" s="31">
        <v>0</v>
      </c>
      <c r="BP96" s="31">
        <v>0</v>
      </c>
      <c r="BQ96" s="31">
        <v>0</v>
      </c>
      <c r="BR96" s="255"/>
      <c r="BS96" s="59">
        <v>11</v>
      </c>
      <c r="BT96" s="6" t="s">
        <v>108</v>
      </c>
      <c r="BU96" s="293"/>
      <c r="BV96" s="20"/>
      <c r="BW96" s="31"/>
      <c r="BX96" s="20"/>
      <c r="BY96" s="20"/>
      <c r="BZ96" s="20"/>
      <c r="CA96" s="20"/>
      <c r="CB96" s="20"/>
      <c r="CC96" s="20"/>
      <c r="CD96" s="272"/>
      <c r="CE96" s="32"/>
      <c r="CF96" s="31"/>
      <c r="CG96" s="31"/>
      <c r="CH96" s="31"/>
      <c r="CI96" s="31"/>
      <c r="CJ96" s="31"/>
      <c r="CK96" s="31"/>
    </row>
    <row r="97" spans="1:89" ht="18.95" customHeight="1" thickBot="1" x14ac:dyDescent="0.25">
      <c r="A97" s="88"/>
      <c r="B97" s="89"/>
      <c r="C97" s="89"/>
      <c r="D97" s="90"/>
      <c r="E97" s="55">
        <f t="shared" si="252"/>
        <v>0</v>
      </c>
      <c r="F97" s="92"/>
      <c r="G97" s="92"/>
      <c r="H97" s="92"/>
      <c r="I97" s="92"/>
      <c r="J97" s="58">
        <f t="shared" si="253"/>
        <v>0</v>
      </c>
      <c r="K97" s="29">
        <f t="shared" si="254"/>
        <v>0</v>
      </c>
      <c r="L97" s="92"/>
      <c r="M97" s="92"/>
      <c r="N97" s="92"/>
      <c r="O97" s="92"/>
      <c r="P97" s="58">
        <f t="shared" si="292"/>
        <v>0</v>
      </c>
      <c r="Q97" s="58">
        <f t="shared" si="293"/>
        <v>0</v>
      </c>
      <c r="R97" s="29">
        <f t="shared" si="257"/>
        <v>0</v>
      </c>
      <c r="S97" s="92"/>
      <c r="T97" s="92"/>
      <c r="U97" s="92"/>
      <c r="V97" s="92"/>
      <c r="W97" s="58">
        <f t="shared" si="294"/>
        <v>0</v>
      </c>
      <c r="X97" s="58">
        <f t="shared" si="295"/>
        <v>0</v>
      </c>
      <c r="Y97" s="29">
        <f t="shared" si="260"/>
        <v>0</v>
      </c>
      <c r="Z97" s="92"/>
      <c r="AA97" s="92"/>
      <c r="AB97" s="92"/>
      <c r="AC97" s="92"/>
      <c r="AD97" s="58">
        <f t="shared" si="296"/>
        <v>0</v>
      </c>
      <c r="AE97" s="58">
        <f t="shared" si="297"/>
        <v>0</v>
      </c>
      <c r="AG97" s="20">
        <f t="shared" si="275"/>
        <v>0</v>
      </c>
      <c r="AH97" s="20">
        <f t="shared" si="276"/>
        <v>0</v>
      </c>
      <c r="AI97" s="20">
        <f t="shared" si="277"/>
        <v>0</v>
      </c>
      <c r="AJ97" s="31" t="str">
        <f t="shared" si="278"/>
        <v>SAVE ET GARONNE 1</v>
      </c>
      <c r="AK97" s="20">
        <f t="shared" si="279"/>
        <v>0</v>
      </c>
      <c r="AL97" s="20">
        <f t="shared" si="280"/>
        <v>0</v>
      </c>
      <c r="AM97" s="20">
        <f t="shared" si="281"/>
        <v>0</v>
      </c>
      <c r="AN97" s="20">
        <f t="shared" si="282"/>
        <v>0</v>
      </c>
      <c r="AO97" s="20">
        <f t="shared" si="283"/>
        <v>0</v>
      </c>
      <c r="AP97" s="20">
        <f t="shared" si="284"/>
        <v>0</v>
      </c>
      <c r="AQ97" s="32" t="e">
        <f t="shared" si="285"/>
        <v>#DIV/0!</v>
      </c>
      <c r="AR97" s="32" t="e">
        <f t="shared" si="286"/>
        <v>#DIV/0!</v>
      </c>
      <c r="AS97" s="31"/>
      <c r="AT97" s="31">
        <f t="shared" si="287"/>
        <v>0</v>
      </c>
      <c r="AU97" s="31">
        <f t="shared" si="288"/>
        <v>0</v>
      </c>
      <c r="AV97" s="31">
        <f t="shared" si="289"/>
        <v>0</v>
      </c>
      <c r="AW97" s="31">
        <f t="shared" si="290"/>
        <v>0</v>
      </c>
      <c r="AX97" s="31">
        <f t="shared" si="291"/>
        <v>0</v>
      </c>
      <c r="AZ97" s="20">
        <v>0</v>
      </c>
      <c r="BA97" s="20">
        <v>0</v>
      </c>
      <c r="BB97" s="20">
        <v>0</v>
      </c>
      <c r="BC97" s="31" t="s">
        <v>169</v>
      </c>
      <c r="BD97" s="20">
        <v>0</v>
      </c>
      <c r="BE97" s="103">
        <v>0</v>
      </c>
      <c r="BF97" s="20">
        <v>0</v>
      </c>
      <c r="BG97" s="20">
        <v>0</v>
      </c>
      <c r="BH97" s="20">
        <v>0</v>
      </c>
      <c r="BI97" s="20">
        <v>0</v>
      </c>
      <c r="BJ97" s="32" t="e">
        <v>#DIV/0!</v>
      </c>
      <c r="BK97" s="32" t="e">
        <v>#DIV/0!</v>
      </c>
      <c r="BL97" s="31"/>
      <c r="BM97" s="31">
        <v>0</v>
      </c>
      <c r="BN97" s="31">
        <v>0</v>
      </c>
      <c r="BO97" s="31">
        <v>0</v>
      </c>
      <c r="BP97" s="31">
        <v>0</v>
      </c>
      <c r="BQ97" s="31">
        <v>0</v>
      </c>
      <c r="BR97" s="255"/>
      <c r="BS97"/>
      <c r="BT97" s="6"/>
      <c r="BU97" s="6"/>
      <c r="BV97" s="6"/>
      <c r="BW97"/>
      <c r="BX97"/>
      <c r="BY97" s="6"/>
      <c r="BZ97" s="6"/>
      <c r="CA97" s="6"/>
      <c r="CB97" s="6"/>
      <c r="CC97" s="6"/>
      <c r="CD97" s="274"/>
      <c r="CE97" s="7"/>
      <c r="CF97"/>
      <c r="CG97"/>
      <c r="CH97"/>
      <c r="CI97"/>
      <c r="CJ97"/>
      <c r="CK97"/>
    </row>
    <row r="98" spans="1:89" ht="18.95" customHeight="1" thickTop="1" thickBot="1" x14ac:dyDescent="0.25">
      <c r="A98" s="97" t="s">
        <v>88</v>
      </c>
      <c r="B98" s="58"/>
      <c r="C98" s="173"/>
      <c r="D98" s="174">
        <v>0</v>
      </c>
      <c r="E98" s="100">
        <f>SUM(E87:E97)</f>
        <v>36</v>
      </c>
      <c r="F98" s="41">
        <f>SUM(F87:F97)</f>
        <v>67</v>
      </c>
      <c r="G98" s="101">
        <f>SUM(G87:G97)</f>
        <v>76</v>
      </c>
      <c r="H98" s="99">
        <f>SUM(H87:H97)</f>
        <v>80</v>
      </c>
      <c r="I98" s="58"/>
      <c r="J98" s="41" t="s">
        <v>84</v>
      </c>
      <c r="K98" s="102">
        <f>SUM(K87:K97)</f>
        <v>18</v>
      </c>
      <c r="L98" s="41">
        <f>SUM(L87:L97)</f>
        <v>82</v>
      </c>
      <c r="M98" s="101">
        <f>SUM(M87:M97)</f>
        <v>89</v>
      </c>
      <c r="N98" s="101">
        <f>SUM(N87:N97)</f>
        <v>88</v>
      </c>
      <c r="O98" s="41"/>
      <c r="P98" s="41"/>
      <c r="Q98" s="41"/>
      <c r="R98" s="102">
        <f>SUM(R87:R97)</f>
        <v>48</v>
      </c>
      <c r="S98" s="41">
        <f>SUM(S87:S97)</f>
        <v>69</v>
      </c>
      <c r="T98" s="101">
        <f>SUM(T87:T97)</f>
        <v>83</v>
      </c>
      <c r="U98" s="101">
        <f>SUM(U87:U97)</f>
        <v>82</v>
      </c>
      <c r="V98" s="41"/>
      <c r="W98" s="41"/>
      <c r="X98" s="41"/>
      <c r="Y98" s="102">
        <f>SUM(Y87:Y97)</f>
        <v>39</v>
      </c>
      <c r="Z98" s="41">
        <f>SUM(Z87:Z97)</f>
        <v>82</v>
      </c>
      <c r="AA98" s="101">
        <f>SUM(AA87:AA97)</f>
        <v>85</v>
      </c>
      <c r="AB98" s="101">
        <f>SUM(AB87:AB97)</f>
        <v>65</v>
      </c>
      <c r="AC98" s="58"/>
      <c r="AD98" s="41"/>
      <c r="AE98" s="41"/>
      <c r="AG98" s="20">
        <f t="shared" si="275"/>
        <v>0</v>
      </c>
      <c r="AH98" s="20">
        <f t="shared" si="276"/>
        <v>0</v>
      </c>
      <c r="AI98" s="20">
        <f t="shared" si="277"/>
        <v>0</v>
      </c>
      <c r="AJ98" s="31" t="str">
        <f t="shared" si="278"/>
        <v>SAVE ET GARONNE 1</v>
      </c>
      <c r="AK98" s="20">
        <f t="shared" si="279"/>
        <v>0</v>
      </c>
      <c r="AL98" s="20">
        <f t="shared" si="280"/>
        <v>0</v>
      </c>
      <c r="AM98" s="20">
        <f t="shared" si="281"/>
        <v>0</v>
      </c>
      <c r="AN98" s="20">
        <f t="shared" si="282"/>
        <v>0</v>
      </c>
      <c r="AO98" s="20">
        <f t="shared" si="283"/>
        <v>0</v>
      </c>
      <c r="AP98" s="20">
        <f t="shared" si="284"/>
        <v>0</v>
      </c>
      <c r="AQ98" s="32" t="e">
        <f t="shared" si="285"/>
        <v>#DIV/0!</v>
      </c>
      <c r="AR98" s="32" t="e">
        <f t="shared" si="286"/>
        <v>#DIV/0!</v>
      </c>
      <c r="AS98" s="31"/>
      <c r="AT98" s="31">
        <f t="shared" si="287"/>
        <v>0</v>
      </c>
      <c r="AU98" s="31">
        <f t="shared" si="288"/>
        <v>0</v>
      </c>
      <c r="AV98" s="31">
        <f t="shared" si="289"/>
        <v>0</v>
      </c>
      <c r="AW98" s="31">
        <f t="shared" si="290"/>
        <v>0</v>
      </c>
      <c r="AX98" s="31">
        <f t="shared" si="291"/>
        <v>0</v>
      </c>
      <c r="AZ98" s="20">
        <v>0</v>
      </c>
      <c r="BA98" s="20">
        <v>0</v>
      </c>
      <c r="BB98" s="20">
        <v>0</v>
      </c>
      <c r="BC98" s="31" t="s">
        <v>169</v>
      </c>
      <c r="BD98" s="20">
        <v>0</v>
      </c>
      <c r="BE98" s="103">
        <v>0</v>
      </c>
      <c r="BF98" s="20">
        <v>0</v>
      </c>
      <c r="BG98" s="20">
        <v>0</v>
      </c>
      <c r="BH98" s="20">
        <v>0</v>
      </c>
      <c r="BI98" s="20">
        <v>0</v>
      </c>
      <c r="BJ98" s="32" t="e">
        <v>#DIV/0!</v>
      </c>
      <c r="BK98" s="32" t="e">
        <v>#DIV/0!</v>
      </c>
      <c r="BL98" s="31"/>
      <c r="BM98" s="31">
        <v>0</v>
      </c>
      <c r="BN98" s="31">
        <v>0</v>
      </c>
      <c r="BO98" s="31">
        <v>0</v>
      </c>
      <c r="BP98" s="31">
        <v>0</v>
      </c>
      <c r="BQ98" s="31">
        <v>0</v>
      </c>
      <c r="BR98" s="255"/>
      <c r="BS98"/>
      <c r="BT98" s="34" t="s">
        <v>139</v>
      </c>
      <c r="BU98" s="290"/>
      <c r="BV98" s="6"/>
      <c r="BW98"/>
      <c r="BX98"/>
      <c r="BY98" s="6"/>
      <c r="BZ98" s="6"/>
      <c r="CA98" s="6"/>
      <c r="CB98" s="6"/>
      <c r="CC98" s="6"/>
      <c r="CD98" s="274"/>
      <c r="CE98" s="7"/>
      <c r="CF98"/>
      <c r="CG98"/>
      <c r="CH98"/>
      <c r="CI98"/>
      <c r="CJ98"/>
      <c r="CK98"/>
    </row>
    <row r="99" spans="1:89" ht="18.95" customHeight="1" thickTop="1" thickBot="1" x14ac:dyDescent="0.25">
      <c r="A99" s="104" t="s">
        <v>131</v>
      </c>
      <c r="B99" s="105"/>
      <c r="C99" s="105"/>
      <c r="D99" s="105"/>
      <c r="E99" s="105"/>
      <c r="F99" s="105"/>
      <c r="G99" s="105"/>
      <c r="H99" s="296">
        <f>SUM(J87:J97)/($H$84*4)</f>
        <v>18.583333333333332</v>
      </c>
      <c r="I99" s="296"/>
      <c r="J99" s="58">
        <f>F98+G98+H98+I98</f>
        <v>223</v>
      </c>
      <c r="K99" s="107"/>
      <c r="L99" s="106"/>
      <c r="M99" s="296">
        <f>SUM(P87:P97)/($N$84*4)</f>
        <v>21.583333333333332</v>
      </c>
      <c r="N99" s="296"/>
      <c r="O99" s="296"/>
      <c r="P99" s="58">
        <f>SUM(L98:O98)</f>
        <v>259</v>
      </c>
      <c r="Q99" s="105"/>
      <c r="R99" s="108"/>
      <c r="S99" s="105"/>
      <c r="T99" s="105"/>
      <c r="U99" s="296">
        <f>SUM(W87:W97)/($U$84*4)</f>
        <v>19.5</v>
      </c>
      <c r="V99" s="296"/>
      <c r="W99" s="58">
        <f>SUM(S98:V98)</f>
        <v>234</v>
      </c>
      <c r="X99" s="58"/>
      <c r="Y99" s="108"/>
      <c r="Z99" s="105"/>
      <c r="AA99" s="105"/>
      <c r="AB99" s="296">
        <f>SUM(AD87:AD97)/($AB$84*4)</f>
        <v>19.333333333333332</v>
      </c>
      <c r="AC99" s="296"/>
      <c r="AD99" s="58">
        <f>SUM(Z98:AC98)</f>
        <v>232</v>
      </c>
      <c r="AE99" s="58"/>
      <c r="AG99" s="20" t="str">
        <f t="shared" ref="AG99:AG108" si="298">A189</f>
        <v>E</v>
      </c>
      <c r="AH99" s="20" t="str">
        <f t="shared" ref="AH99:AH108" si="299">B189</f>
        <v>GRIMAL</v>
      </c>
      <c r="AI99" s="20" t="str">
        <f t="shared" ref="AI99:AI108" si="300">C189</f>
        <v>ALEX</v>
      </c>
      <c r="AJ99" s="31" t="str">
        <f t="shared" ref="AJ99:AJ108" si="301">$B$186</f>
        <v>REQUISTA</v>
      </c>
      <c r="AK99" s="20">
        <f t="shared" ref="AK99:AK108" si="302">D189</f>
        <v>7</v>
      </c>
      <c r="AL99" s="20">
        <f t="shared" ref="AL99:AL108" si="303">J189</f>
        <v>109</v>
      </c>
      <c r="AM99" s="20">
        <f t="shared" ref="AM99:AM108" si="304">P189</f>
        <v>0</v>
      </c>
      <c r="AN99" s="20">
        <f t="shared" ref="AN99:AN108" si="305">W189</f>
        <v>114</v>
      </c>
      <c r="AO99" s="20">
        <f t="shared" ref="AO99:AO108" si="306">AD189</f>
        <v>119</v>
      </c>
      <c r="AP99" s="20">
        <f t="shared" si="233"/>
        <v>342</v>
      </c>
      <c r="AQ99" s="32">
        <f t="shared" si="234"/>
        <v>38</v>
      </c>
      <c r="AR99" s="32">
        <f t="shared" ref="AR99:AR108" si="307">AQ99+D189</f>
        <v>45</v>
      </c>
      <c r="AS99" s="31"/>
      <c r="AT99" s="31">
        <f t="shared" ref="AT99:AT108" si="308">IF(AL99&gt;0,$H$186,0)</f>
        <v>3</v>
      </c>
      <c r="AU99" s="31">
        <f t="shared" ref="AU99:AU108" si="309">IF(AM99&gt;0,$N$186,0)</f>
        <v>0</v>
      </c>
      <c r="AV99" s="31">
        <f t="shared" ref="AV99:AV108" si="310">IF(AN99&gt;0,$U$186,0)</f>
        <v>3</v>
      </c>
      <c r="AW99" s="31">
        <f t="shared" ref="AW99:AW108" si="311">IF(AO99&gt;0,$AB$186,0)</f>
        <v>3</v>
      </c>
      <c r="AX99" s="31">
        <f t="shared" si="240"/>
        <v>9</v>
      </c>
      <c r="AZ99" s="20">
        <v>0</v>
      </c>
      <c r="BA99" s="20">
        <v>0</v>
      </c>
      <c r="BB99" s="20">
        <v>0</v>
      </c>
      <c r="BC99" s="31" t="s">
        <v>169</v>
      </c>
      <c r="BD99" s="20">
        <v>0</v>
      </c>
      <c r="BE99" s="20">
        <v>0</v>
      </c>
      <c r="BF99" s="20">
        <v>0</v>
      </c>
      <c r="BG99" s="20">
        <v>0</v>
      </c>
      <c r="BH99" s="20">
        <v>0</v>
      </c>
      <c r="BI99" s="20">
        <v>0</v>
      </c>
      <c r="BJ99" s="32" t="e">
        <v>#DIV/0!</v>
      </c>
      <c r="BK99" s="32" t="e">
        <v>#DIV/0!</v>
      </c>
      <c r="BL99" s="31"/>
      <c r="BM99" s="31">
        <v>0</v>
      </c>
      <c r="BN99" s="31">
        <v>0</v>
      </c>
      <c r="BO99" s="31">
        <v>0</v>
      </c>
      <c r="BP99" s="31">
        <v>0</v>
      </c>
      <c r="BQ99" s="31">
        <v>0</v>
      </c>
      <c r="BR99" s="255"/>
      <c r="BS99"/>
      <c r="BT99" s="6"/>
      <c r="BU99" s="6"/>
      <c r="BV99" s="6"/>
      <c r="BW99"/>
      <c r="BX99"/>
      <c r="BY99" s="6"/>
      <c r="BZ99" s="6"/>
      <c r="CA99" s="6"/>
      <c r="CB99" s="6"/>
      <c r="CC99" s="6"/>
      <c r="CD99" s="274"/>
      <c r="CE99" s="7"/>
      <c r="CF99"/>
      <c r="CG99"/>
      <c r="CH99"/>
      <c r="CI99"/>
      <c r="CJ99"/>
      <c r="CK99"/>
    </row>
    <row r="100" spans="1:89" ht="18.95" customHeight="1" thickTop="1" thickBot="1" x14ac:dyDescent="0.25">
      <c r="A100" s="104" t="s">
        <v>93</v>
      </c>
      <c r="B100" s="105"/>
      <c r="C100" s="105"/>
      <c r="D100" s="105"/>
      <c r="E100" s="105"/>
      <c r="F100" s="105"/>
      <c r="G100" s="105"/>
      <c r="H100" s="109" t="s">
        <v>13</v>
      </c>
      <c r="I100" s="110"/>
      <c r="J100" s="111">
        <f>J99+E98</f>
        <v>259</v>
      </c>
      <c r="K100" s="112"/>
      <c r="L100" s="105"/>
      <c r="M100" s="105"/>
      <c r="N100" s="105"/>
      <c r="O100" s="109" t="s">
        <v>13</v>
      </c>
      <c r="P100" s="110"/>
      <c r="Q100" s="111">
        <f>P99+K98</f>
        <v>277</v>
      </c>
      <c r="R100" s="108"/>
      <c r="S100" s="105"/>
      <c r="T100" s="105"/>
      <c r="U100" s="105"/>
      <c r="V100" s="109" t="s">
        <v>13</v>
      </c>
      <c r="W100" s="110"/>
      <c r="X100" s="111">
        <f>R98+W99</f>
        <v>282</v>
      </c>
      <c r="Y100" s="108"/>
      <c r="Z100" s="105"/>
      <c r="AA100" s="105"/>
      <c r="AB100" s="105"/>
      <c r="AC100" s="109" t="s">
        <v>13</v>
      </c>
      <c r="AD100" s="110"/>
      <c r="AE100" s="111">
        <f>Y98+AD99</f>
        <v>271</v>
      </c>
      <c r="AG100" s="20" t="str">
        <f t="shared" si="298"/>
        <v>E</v>
      </c>
      <c r="AH100" s="20" t="str">
        <f t="shared" si="299"/>
        <v>POUGET</v>
      </c>
      <c r="AI100" s="20" t="str">
        <f t="shared" si="300"/>
        <v>ROBERT</v>
      </c>
      <c r="AJ100" s="31" t="str">
        <f t="shared" si="301"/>
        <v>REQUISTA</v>
      </c>
      <c r="AK100" s="20">
        <f t="shared" si="302"/>
        <v>7</v>
      </c>
      <c r="AL100" s="103">
        <f t="shared" si="303"/>
        <v>121</v>
      </c>
      <c r="AM100" s="20">
        <f t="shared" si="304"/>
        <v>135</v>
      </c>
      <c r="AN100" s="20">
        <f t="shared" si="305"/>
        <v>124</v>
      </c>
      <c r="AO100" s="20">
        <f t="shared" si="306"/>
        <v>104</v>
      </c>
      <c r="AP100" s="20">
        <f t="shared" si="233"/>
        <v>484</v>
      </c>
      <c r="AQ100" s="32">
        <f t="shared" si="234"/>
        <v>40.333333333333336</v>
      </c>
      <c r="AR100" s="32">
        <f t="shared" si="307"/>
        <v>47.333333333333336</v>
      </c>
      <c r="AS100" s="31"/>
      <c r="AT100" s="31">
        <f t="shared" si="308"/>
        <v>3</v>
      </c>
      <c r="AU100" s="31">
        <f t="shared" si="309"/>
        <v>3</v>
      </c>
      <c r="AV100" s="31">
        <f t="shared" si="310"/>
        <v>3</v>
      </c>
      <c r="AW100" s="31">
        <f t="shared" si="311"/>
        <v>3</v>
      </c>
      <c r="AX100" s="31">
        <f t="shared" si="240"/>
        <v>12</v>
      </c>
      <c r="AZ100" s="20">
        <v>0</v>
      </c>
      <c r="BA100" s="20">
        <v>0</v>
      </c>
      <c r="BB100" s="20">
        <v>0</v>
      </c>
      <c r="BC100" s="31" t="s">
        <v>169</v>
      </c>
      <c r="BD100" s="20">
        <v>0</v>
      </c>
      <c r="BE100" s="20">
        <v>0</v>
      </c>
      <c r="BF100" s="20">
        <v>0</v>
      </c>
      <c r="BG100" s="20">
        <v>0</v>
      </c>
      <c r="BH100" s="20">
        <v>0</v>
      </c>
      <c r="BI100" s="20">
        <v>0</v>
      </c>
      <c r="BJ100" s="32" t="e">
        <v>#DIV/0!</v>
      </c>
      <c r="BK100" s="32" t="e">
        <v>#DIV/0!</v>
      </c>
      <c r="BL100" s="31"/>
      <c r="BM100" s="31">
        <v>0</v>
      </c>
      <c r="BN100" s="31">
        <v>0</v>
      </c>
      <c r="BO100" s="31">
        <v>0</v>
      </c>
      <c r="BP100" s="31">
        <v>0</v>
      </c>
      <c r="BQ100" s="31">
        <v>0</v>
      </c>
      <c r="BR100" s="255"/>
      <c r="BS100" s="157" t="s">
        <v>46</v>
      </c>
      <c r="BT100" s="60" t="s">
        <v>8</v>
      </c>
      <c r="BU100" s="292" t="s">
        <v>9</v>
      </c>
      <c r="BV100" s="282" t="s">
        <v>10</v>
      </c>
      <c r="BW100" s="299" t="s">
        <v>11</v>
      </c>
      <c r="BX100" s="299"/>
      <c r="BY100" s="60" t="str">
        <f>$F$5</f>
        <v>VALENCE</v>
      </c>
      <c r="BZ100" s="60" t="str">
        <f>$L$5</f>
        <v>TOULOUSE</v>
      </c>
      <c r="CA100" s="60" t="str">
        <f>$S$5</f>
        <v>LE SEQUESTRE</v>
      </c>
      <c r="CB100" s="60" t="str">
        <f>$Z$5</f>
        <v>MIRANDOL</v>
      </c>
      <c r="CC100" s="60" t="s">
        <v>13</v>
      </c>
      <c r="CD100" s="279" t="s">
        <v>14</v>
      </c>
      <c r="CE100" s="61" t="s">
        <v>15</v>
      </c>
      <c r="CF100" s="62" t="s">
        <v>16</v>
      </c>
      <c r="CG100" s="63" t="s">
        <v>17</v>
      </c>
      <c r="CH100" s="63" t="s">
        <v>18</v>
      </c>
      <c r="CI100" s="63" t="s">
        <v>19</v>
      </c>
      <c r="CJ100" s="63" t="s">
        <v>48</v>
      </c>
      <c r="CK100" s="63" t="s">
        <v>21</v>
      </c>
    </row>
    <row r="101" spans="1:89" ht="18.95" customHeight="1" thickTop="1" thickBot="1" x14ac:dyDescent="0.25">
      <c r="A101" s="114" t="s">
        <v>41</v>
      </c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09" t="s">
        <v>13</v>
      </c>
      <c r="P101" s="110"/>
      <c r="Q101" s="111">
        <f>(J100+Q100)</f>
        <v>536</v>
      </c>
      <c r="R101" s="116"/>
      <c r="S101" s="115"/>
      <c r="T101" s="115"/>
      <c r="U101" s="115" t="s">
        <v>84</v>
      </c>
      <c r="V101" s="109" t="s">
        <v>13</v>
      </c>
      <c r="W101" s="110"/>
      <c r="X101" s="111">
        <f>J100+Q100+X100</f>
        <v>818</v>
      </c>
      <c r="Y101" s="116"/>
      <c r="Z101" s="115"/>
      <c r="AA101" s="115"/>
      <c r="AB101" s="115" t="s">
        <v>84</v>
      </c>
      <c r="AC101" s="109" t="s">
        <v>13</v>
      </c>
      <c r="AD101" s="110"/>
      <c r="AE101" s="111">
        <f>J100+Q100+X100+AE100</f>
        <v>1089</v>
      </c>
      <c r="AG101" s="20" t="str">
        <f t="shared" si="298"/>
        <v>E</v>
      </c>
      <c r="AH101" s="20" t="str">
        <f t="shared" si="299"/>
        <v>RAMONDENC</v>
      </c>
      <c r="AI101" s="20" t="str">
        <f t="shared" si="300"/>
        <v>JEAN-MICHEL</v>
      </c>
      <c r="AJ101" s="31" t="str">
        <f t="shared" si="301"/>
        <v>REQUISTA</v>
      </c>
      <c r="AK101" s="20">
        <f t="shared" si="302"/>
        <v>6</v>
      </c>
      <c r="AL101" s="20">
        <f t="shared" si="303"/>
        <v>0</v>
      </c>
      <c r="AM101" s="20">
        <f t="shared" si="304"/>
        <v>115</v>
      </c>
      <c r="AN101" s="20">
        <f t="shared" si="305"/>
        <v>0</v>
      </c>
      <c r="AO101" s="20">
        <f t="shared" si="306"/>
        <v>0</v>
      </c>
      <c r="AP101" s="20">
        <f t="shared" si="233"/>
        <v>115</v>
      </c>
      <c r="AQ101" s="32">
        <f t="shared" si="234"/>
        <v>38.333333333333336</v>
      </c>
      <c r="AR101" s="32">
        <f t="shared" si="307"/>
        <v>44.333333333333336</v>
      </c>
      <c r="AS101" s="31"/>
      <c r="AT101" s="31">
        <f t="shared" si="308"/>
        <v>0</v>
      </c>
      <c r="AU101" s="31">
        <f t="shared" si="309"/>
        <v>3</v>
      </c>
      <c r="AV101" s="31">
        <f t="shared" si="310"/>
        <v>0</v>
      </c>
      <c r="AW101" s="31">
        <f t="shared" si="311"/>
        <v>0</v>
      </c>
      <c r="AX101" s="31">
        <f t="shared" si="240"/>
        <v>3</v>
      </c>
      <c r="AZ101" s="20">
        <v>0</v>
      </c>
      <c r="BA101" s="20">
        <v>0</v>
      </c>
      <c r="BB101" s="20">
        <v>0</v>
      </c>
      <c r="BC101" s="31" t="s">
        <v>169</v>
      </c>
      <c r="BD101" s="20">
        <v>0</v>
      </c>
      <c r="BE101" s="20">
        <v>0</v>
      </c>
      <c r="BF101" s="20">
        <v>0</v>
      </c>
      <c r="BG101" s="20">
        <v>0</v>
      </c>
      <c r="BH101" s="20">
        <v>0</v>
      </c>
      <c r="BI101" s="20">
        <v>0</v>
      </c>
      <c r="BJ101" s="32" t="e">
        <v>#DIV/0!</v>
      </c>
      <c r="BK101" s="32" t="e">
        <v>#DIV/0!</v>
      </c>
      <c r="BL101" s="31"/>
      <c r="BM101" s="31">
        <v>0</v>
      </c>
      <c r="BN101" s="31">
        <v>0</v>
      </c>
      <c r="BO101" s="31">
        <v>0</v>
      </c>
      <c r="BP101" s="31">
        <v>0</v>
      </c>
      <c r="BQ101" s="31">
        <v>0</v>
      </c>
      <c r="BR101" s="255"/>
      <c r="BS101" s="278">
        <v>1</v>
      </c>
      <c r="BT101" s="20" t="s">
        <v>140</v>
      </c>
      <c r="BU101" s="293" t="s">
        <v>202</v>
      </c>
      <c r="BV101" s="20" t="s">
        <v>225</v>
      </c>
      <c r="BW101" s="31" t="s">
        <v>170</v>
      </c>
      <c r="BX101" s="20">
        <v>13</v>
      </c>
      <c r="BY101" s="20">
        <v>0</v>
      </c>
      <c r="BZ101" s="20">
        <v>99</v>
      </c>
      <c r="CA101" s="20">
        <v>0</v>
      </c>
      <c r="CB101" s="20">
        <v>82</v>
      </c>
      <c r="CC101" s="20">
        <v>181</v>
      </c>
      <c r="CD101" s="32">
        <v>30.166666666666668</v>
      </c>
      <c r="CE101" s="32">
        <v>43.166666666666671</v>
      </c>
      <c r="CF101" s="31"/>
      <c r="CG101" s="31">
        <v>0</v>
      </c>
      <c r="CH101" s="31">
        <v>3</v>
      </c>
      <c r="CI101" s="31">
        <v>0</v>
      </c>
      <c r="CJ101" s="31">
        <v>3</v>
      </c>
      <c r="CK101" s="31">
        <v>6</v>
      </c>
    </row>
    <row r="102" spans="1:89" ht="18.95" customHeight="1" thickTop="1" thickBot="1" x14ac:dyDescent="0.25">
      <c r="A102" s="119"/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1"/>
      <c r="P102" s="120"/>
      <c r="Q102" s="120"/>
      <c r="R102" s="120"/>
      <c r="S102" s="120"/>
      <c r="T102" s="120"/>
      <c r="U102" s="120"/>
      <c r="V102" s="121"/>
      <c r="W102" s="120"/>
      <c r="X102" s="120"/>
      <c r="Y102" s="120"/>
      <c r="Z102" s="120"/>
      <c r="AA102" s="120"/>
      <c r="AB102" s="120"/>
      <c r="AC102" s="121"/>
      <c r="AD102" s="120"/>
      <c r="AE102" s="120"/>
      <c r="AG102" s="20">
        <f t="shared" si="298"/>
        <v>0</v>
      </c>
      <c r="AH102" s="20">
        <f t="shared" si="299"/>
        <v>0</v>
      </c>
      <c r="AI102" s="20">
        <f t="shared" si="300"/>
        <v>0</v>
      </c>
      <c r="AJ102" s="31" t="str">
        <f t="shared" si="301"/>
        <v>REQUISTA</v>
      </c>
      <c r="AK102" s="20">
        <f t="shared" si="302"/>
        <v>0</v>
      </c>
      <c r="AL102" s="20">
        <f t="shared" si="303"/>
        <v>0</v>
      </c>
      <c r="AM102" s="20">
        <f t="shared" si="304"/>
        <v>0</v>
      </c>
      <c r="AN102" s="20">
        <f t="shared" si="305"/>
        <v>0</v>
      </c>
      <c r="AO102" s="20">
        <f t="shared" si="306"/>
        <v>0</v>
      </c>
      <c r="AP102" s="20">
        <f t="shared" si="233"/>
        <v>0</v>
      </c>
      <c r="AQ102" s="32" t="e">
        <f t="shared" si="234"/>
        <v>#DIV/0!</v>
      </c>
      <c r="AR102" s="32" t="e">
        <f t="shared" si="307"/>
        <v>#DIV/0!</v>
      </c>
      <c r="AS102" s="31"/>
      <c r="AT102" s="31">
        <f t="shared" si="308"/>
        <v>0</v>
      </c>
      <c r="AU102" s="31">
        <f t="shared" si="309"/>
        <v>0</v>
      </c>
      <c r="AV102" s="31">
        <f t="shared" si="310"/>
        <v>0</v>
      </c>
      <c r="AW102" s="31">
        <f t="shared" si="311"/>
        <v>0</v>
      </c>
      <c r="AX102" s="31">
        <f t="shared" si="240"/>
        <v>0</v>
      </c>
      <c r="AZ102" s="20">
        <v>0</v>
      </c>
      <c r="BA102" s="20">
        <v>0</v>
      </c>
      <c r="BB102" s="20">
        <v>0</v>
      </c>
      <c r="BC102" s="31" t="s">
        <v>170</v>
      </c>
      <c r="BD102" s="20">
        <v>0</v>
      </c>
      <c r="BE102" s="20">
        <v>0</v>
      </c>
      <c r="BF102" s="20">
        <v>0</v>
      </c>
      <c r="BG102" s="20">
        <v>0</v>
      </c>
      <c r="BH102" s="20">
        <v>0</v>
      </c>
      <c r="BI102" s="20">
        <v>0</v>
      </c>
      <c r="BJ102" s="32" t="e">
        <v>#DIV/0!</v>
      </c>
      <c r="BK102" s="32" t="e">
        <v>#DIV/0!</v>
      </c>
      <c r="BL102" s="31"/>
      <c r="BM102" s="31">
        <v>0</v>
      </c>
      <c r="BN102" s="31">
        <v>0</v>
      </c>
      <c r="BO102" s="31">
        <v>0</v>
      </c>
      <c r="BP102" s="31">
        <v>0</v>
      </c>
      <c r="BQ102" s="31">
        <v>0</v>
      </c>
      <c r="BR102" s="255"/>
      <c r="BS102" s="278">
        <v>2</v>
      </c>
      <c r="BT102" s="20" t="s">
        <v>140</v>
      </c>
      <c r="BU102" s="293"/>
      <c r="BV102" s="20"/>
      <c r="BW102" s="31"/>
      <c r="BX102" s="31"/>
      <c r="BY102" s="20"/>
      <c r="BZ102" s="20"/>
      <c r="CA102" s="20"/>
      <c r="CB102" s="20"/>
      <c r="CC102" s="20"/>
      <c r="CD102" s="268"/>
      <c r="CE102" s="22"/>
      <c r="CF102" s="31"/>
      <c r="CG102" s="31"/>
      <c r="CH102" s="31"/>
      <c r="CI102" s="31"/>
      <c r="CJ102" s="31"/>
      <c r="CK102" s="31"/>
    </row>
    <row r="103" spans="1:89" ht="18.95" customHeight="1" thickBot="1" x14ac:dyDescent="0.25">
      <c r="AG103" s="20">
        <f t="shared" si="298"/>
        <v>0</v>
      </c>
      <c r="AH103" s="20">
        <f t="shared" si="299"/>
        <v>0</v>
      </c>
      <c r="AI103" s="20">
        <f t="shared" si="300"/>
        <v>0</v>
      </c>
      <c r="AJ103" s="31" t="str">
        <f t="shared" si="301"/>
        <v>REQUISTA</v>
      </c>
      <c r="AK103" s="20">
        <f t="shared" si="302"/>
        <v>0</v>
      </c>
      <c r="AL103" s="20">
        <f t="shared" si="303"/>
        <v>0</v>
      </c>
      <c r="AM103" s="20">
        <f t="shared" si="304"/>
        <v>0</v>
      </c>
      <c r="AN103" s="20">
        <f t="shared" si="305"/>
        <v>0</v>
      </c>
      <c r="AO103" s="20">
        <f t="shared" si="306"/>
        <v>0</v>
      </c>
      <c r="AP103" s="20">
        <f t="shared" si="233"/>
        <v>0</v>
      </c>
      <c r="AQ103" s="32" t="e">
        <f t="shared" si="234"/>
        <v>#DIV/0!</v>
      </c>
      <c r="AR103" s="32" t="e">
        <f t="shared" si="307"/>
        <v>#DIV/0!</v>
      </c>
      <c r="AS103" s="31"/>
      <c r="AT103" s="31">
        <f t="shared" si="308"/>
        <v>0</v>
      </c>
      <c r="AU103" s="31">
        <f t="shared" si="309"/>
        <v>0</v>
      </c>
      <c r="AV103" s="31">
        <f t="shared" si="310"/>
        <v>0</v>
      </c>
      <c r="AW103" s="31">
        <f t="shared" si="311"/>
        <v>0</v>
      </c>
      <c r="AX103" s="31">
        <f t="shared" si="240"/>
        <v>0</v>
      </c>
      <c r="AZ103" s="20">
        <v>0</v>
      </c>
      <c r="BA103" s="20">
        <v>0</v>
      </c>
      <c r="BB103" s="20">
        <v>0</v>
      </c>
      <c r="BC103" s="31" t="s">
        <v>170</v>
      </c>
      <c r="BD103" s="20">
        <v>0</v>
      </c>
      <c r="BE103" s="20">
        <v>0</v>
      </c>
      <c r="BF103" s="20">
        <v>0</v>
      </c>
      <c r="BG103" s="20">
        <v>0</v>
      </c>
      <c r="BH103" s="20">
        <v>0</v>
      </c>
      <c r="BI103" s="20">
        <v>0</v>
      </c>
      <c r="BJ103" s="32" t="e">
        <v>#DIV/0!</v>
      </c>
      <c r="BK103" s="32" t="e">
        <v>#DIV/0!</v>
      </c>
      <c r="BL103" s="31"/>
      <c r="BM103" s="31">
        <v>0</v>
      </c>
      <c r="BN103" s="31">
        <v>0</v>
      </c>
      <c r="BO103" s="31">
        <v>0</v>
      </c>
      <c r="BP103" s="31">
        <v>0</v>
      </c>
      <c r="BQ103" s="31">
        <v>0</v>
      </c>
      <c r="BR103" s="255"/>
      <c r="BS103" s="278">
        <v>3</v>
      </c>
      <c r="BT103" s="20" t="s">
        <v>140</v>
      </c>
      <c r="BU103" s="293"/>
      <c r="BV103" s="20"/>
      <c r="BW103" s="31"/>
      <c r="BX103" s="31"/>
      <c r="BY103" s="20"/>
      <c r="BZ103" s="20"/>
      <c r="CA103" s="20"/>
      <c r="CB103" s="20"/>
      <c r="CC103" s="20"/>
      <c r="CD103" s="268"/>
      <c r="CE103" s="22"/>
      <c r="CF103" s="31"/>
      <c r="CG103" s="31"/>
      <c r="CH103" s="31"/>
      <c r="CI103" s="31"/>
      <c r="CJ103" s="31"/>
      <c r="CK103" s="31"/>
    </row>
    <row r="104" spans="1:89" ht="18.95" customHeight="1" thickBot="1" x14ac:dyDescent="0.25">
      <c r="AG104" s="20">
        <f t="shared" si="298"/>
        <v>0</v>
      </c>
      <c r="AH104" s="20">
        <f t="shared" si="299"/>
        <v>0</v>
      </c>
      <c r="AI104" s="20">
        <f t="shared" si="300"/>
        <v>0</v>
      </c>
      <c r="AJ104" s="31" t="str">
        <f t="shared" si="301"/>
        <v>REQUISTA</v>
      </c>
      <c r="AK104" s="20">
        <f t="shared" si="302"/>
        <v>0</v>
      </c>
      <c r="AL104" s="20">
        <f t="shared" si="303"/>
        <v>0</v>
      </c>
      <c r="AM104" s="20">
        <f t="shared" si="304"/>
        <v>0</v>
      </c>
      <c r="AN104" s="20">
        <f t="shared" si="305"/>
        <v>0</v>
      </c>
      <c r="AO104" s="20">
        <f t="shared" si="306"/>
        <v>0</v>
      </c>
      <c r="AP104" s="20">
        <f t="shared" si="233"/>
        <v>0</v>
      </c>
      <c r="AQ104" s="32" t="e">
        <f t="shared" si="234"/>
        <v>#DIV/0!</v>
      </c>
      <c r="AR104" s="32" t="e">
        <f t="shared" si="307"/>
        <v>#DIV/0!</v>
      </c>
      <c r="AS104" s="31"/>
      <c r="AT104" s="31">
        <f t="shared" si="308"/>
        <v>0</v>
      </c>
      <c r="AU104" s="31">
        <f t="shared" si="309"/>
        <v>0</v>
      </c>
      <c r="AV104" s="31">
        <f t="shared" si="310"/>
        <v>0</v>
      </c>
      <c r="AW104" s="31">
        <f t="shared" si="311"/>
        <v>0</v>
      </c>
      <c r="AX104" s="31">
        <f t="shared" si="240"/>
        <v>0</v>
      </c>
      <c r="AZ104" s="20">
        <v>0</v>
      </c>
      <c r="BA104" s="20">
        <v>0</v>
      </c>
      <c r="BB104" s="20">
        <v>0</v>
      </c>
      <c r="BC104" s="31" t="s">
        <v>170</v>
      </c>
      <c r="BD104" s="20">
        <v>0</v>
      </c>
      <c r="BE104" s="20">
        <v>0</v>
      </c>
      <c r="BF104" s="20">
        <v>0</v>
      </c>
      <c r="BG104" s="20">
        <v>0</v>
      </c>
      <c r="BH104" s="20">
        <v>0</v>
      </c>
      <c r="BI104" s="20">
        <v>0</v>
      </c>
      <c r="BJ104" s="32" t="e">
        <v>#DIV/0!</v>
      </c>
      <c r="BK104" s="32" t="e">
        <v>#DIV/0!</v>
      </c>
      <c r="BL104" s="31"/>
      <c r="BM104" s="31">
        <v>0</v>
      </c>
      <c r="BN104" s="31">
        <v>0</v>
      </c>
      <c r="BO104" s="31">
        <v>0</v>
      </c>
      <c r="BP104" s="31">
        <v>0</v>
      </c>
      <c r="BQ104" s="31">
        <v>0</v>
      </c>
      <c r="BR104" s="255"/>
      <c r="BS104" s="59">
        <v>4</v>
      </c>
      <c r="BT104" s="20" t="s">
        <v>140</v>
      </c>
      <c r="BU104" s="293"/>
      <c r="BV104" s="20"/>
      <c r="BW104" s="31"/>
      <c r="BX104" s="31"/>
      <c r="BY104" s="20"/>
      <c r="BZ104" s="20"/>
      <c r="CA104" s="20"/>
      <c r="CB104" s="20"/>
      <c r="CC104" s="20"/>
      <c r="CD104" s="268"/>
      <c r="CE104" s="22"/>
      <c r="CF104" s="31"/>
      <c r="CG104" s="31"/>
      <c r="CH104" s="31"/>
      <c r="CI104" s="31"/>
      <c r="CJ104" s="31"/>
      <c r="CK104" s="31"/>
    </row>
    <row r="105" spans="1:89" ht="18.95" customHeight="1" thickTop="1" thickBot="1" x14ac:dyDescent="0.25">
      <c r="A105" s="11"/>
      <c r="B105" s="297" t="s">
        <v>171</v>
      </c>
      <c r="C105" s="297"/>
      <c r="D105" s="297"/>
      <c r="E105" s="298" t="s">
        <v>7</v>
      </c>
      <c r="F105" s="298"/>
      <c r="G105" s="298"/>
      <c r="H105" s="60">
        <f>$H$4</f>
        <v>3</v>
      </c>
      <c r="I105" s="13"/>
      <c r="J105" s="14"/>
      <c r="K105" s="298" t="s">
        <v>7</v>
      </c>
      <c r="L105" s="298"/>
      <c r="M105" s="298"/>
      <c r="N105" s="60">
        <f>$N$4</f>
        <v>3</v>
      </c>
      <c r="O105" s="14"/>
      <c r="P105" s="14"/>
      <c r="Q105" s="14"/>
      <c r="R105" s="298" t="s">
        <v>7</v>
      </c>
      <c r="S105" s="298"/>
      <c r="T105" s="298"/>
      <c r="U105" s="60">
        <f>$U$4</f>
        <v>3</v>
      </c>
      <c r="V105" s="14"/>
      <c r="W105" s="14"/>
      <c r="X105" s="14"/>
      <c r="Y105" s="298" t="s">
        <v>7</v>
      </c>
      <c r="Z105" s="298"/>
      <c r="AA105" s="298"/>
      <c r="AB105" s="60">
        <v>3</v>
      </c>
      <c r="AC105" s="14"/>
      <c r="AD105" s="14"/>
      <c r="AE105" s="14"/>
      <c r="AG105" s="20">
        <f t="shared" si="298"/>
        <v>0</v>
      </c>
      <c r="AH105" s="20">
        <f t="shared" si="299"/>
        <v>0</v>
      </c>
      <c r="AI105" s="20">
        <f t="shared" si="300"/>
        <v>0</v>
      </c>
      <c r="AJ105" s="31" t="str">
        <f t="shared" si="301"/>
        <v>REQUISTA</v>
      </c>
      <c r="AK105" s="20">
        <f t="shared" si="302"/>
        <v>0</v>
      </c>
      <c r="AL105" s="20">
        <f t="shared" si="303"/>
        <v>0</v>
      </c>
      <c r="AM105" s="20">
        <f t="shared" si="304"/>
        <v>0</v>
      </c>
      <c r="AN105" s="20">
        <f t="shared" si="305"/>
        <v>0</v>
      </c>
      <c r="AO105" s="20">
        <f t="shared" si="306"/>
        <v>0</v>
      </c>
      <c r="AP105" s="20">
        <f t="shared" ref="AP105:AP136" si="312">SUM(AL105:AO105)</f>
        <v>0</v>
      </c>
      <c r="AQ105" s="32" t="e">
        <f t="shared" ref="AQ105:AQ136" si="313">AP105/AX105</f>
        <v>#DIV/0!</v>
      </c>
      <c r="AR105" s="32" t="e">
        <f t="shared" si="307"/>
        <v>#DIV/0!</v>
      </c>
      <c r="AS105" s="31"/>
      <c r="AT105" s="31">
        <f t="shared" si="308"/>
        <v>0</v>
      </c>
      <c r="AU105" s="31">
        <f t="shared" si="309"/>
        <v>0</v>
      </c>
      <c r="AV105" s="31">
        <f t="shared" si="310"/>
        <v>0</v>
      </c>
      <c r="AW105" s="31">
        <f t="shared" si="311"/>
        <v>0</v>
      </c>
      <c r="AX105" s="31">
        <f t="shared" ref="AX105:AX136" si="314">SUM(AT105:AW105)</f>
        <v>0</v>
      </c>
      <c r="AZ105" s="20">
        <v>0</v>
      </c>
      <c r="BA105" s="20">
        <v>0</v>
      </c>
      <c r="BB105" s="20">
        <v>0</v>
      </c>
      <c r="BC105" s="31" t="s">
        <v>170</v>
      </c>
      <c r="BD105" s="20">
        <v>0</v>
      </c>
      <c r="BE105" s="20">
        <v>0</v>
      </c>
      <c r="BF105" s="20">
        <v>0</v>
      </c>
      <c r="BG105" s="20">
        <v>0</v>
      </c>
      <c r="BH105" s="20">
        <v>0</v>
      </c>
      <c r="BI105" s="20">
        <v>0</v>
      </c>
      <c r="BJ105" s="32" t="e">
        <v>#DIV/0!</v>
      </c>
      <c r="BK105" s="32" t="e">
        <v>#DIV/0!</v>
      </c>
      <c r="BL105" s="31"/>
      <c r="BM105" s="31">
        <v>0</v>
      </c>
      <c r="BN105" s="31">
        <v>0</v>
      </c>
      <c r="BO105" s="31">
        <v>0</v>
      </c>
      <c r="BP105" s="31">
        <v>0</v>
      </c>
      <c r="BQ105" s="31">
        <v>0</v>
      </c>
      <c r="BR105" s="255"/>
      <c r="BS105" s="59">
        <v>5</v>
      </c>
      <c r="BT105" s="20" t="s">
        <v>140</v>
      </c>
      <c r="BU105" s="293"/>
      <c r="BV105" s="20"/>
      <c r="BW105" s="31"/>
      <c r="BX105" s="31"/>
      <c r="BY105" s="20"/>
      <c r="BZ105" s="20"/>
      <c r="CA105" s="20"/>
      <c r="CB105" s="20"/>
      <c r="CC105" s="20"/>
      <c r="CD105" s="268"/>
      <c r="CE105" s="22"/>
      <c r="CF105" s="31"/>
      <c r="CG105" s="31"/>
      <c r="CH105" s="31"/>
      <c r="CI105" s="31"/>
      <c r="CJ105" s="31"/>
      <c r="CK105" s="31"/>
    </row>
    <row r="106" spans="1:89" ht="18.95" customHeight="1" thickTop="1" thickBot="1" x14ac:dyDescent="0.25">
      <c r="A106" s="16"/>
      <c r="B106" s="17" t="s">
        <v>22</v>
      </c>
      <c r="C106" s="17"/>
      <c r="D106" s="17"/>
      <c r="E106" s="18">
        <f>$H$4</f>
        <v>3</v>
      </c>
      <c r="F106" s="294" t="str">
        <f>$F$5</f>
        <v>VALENCE</v>
      </c>
      <c r="G106" s="294"/>
      <c r="H106" s="294"/>
      <c r="I106" s="294"/>
      <c r="J106" s="294"/>
      <c r="K106" s="18">
        <f>$N$4</f>
        <v>3</v>
      </c>
      <c r="L106" s="294" t="str">
        <f>$L$5</f>
        <v>TOULOUSE</v>
      </c>
      <c r="M106" s="294"/>
      <c r="N106" s="294"/>
      <c r="O106" s="294"/>
      <c r="P106" s="294"/>
      <c r="Q106" s="294"/>
      <c r="R106" s="18">
        <f>$U$4</f>
        <v>3</v>
      </c>
      <c r="S106" s="294" t="str">
        <f>$S$5</f>
        <v>LE SEQUESTRE</v>
      </c>
      <c r="T106" s="294"/>
      <c r="U106" s="294"/>
      <c r="V106" s="294"/>
      <c r="W106" s="294"/>
      <c r="X106" s="294"/>
      <c r="Y106" s="18">
        <f>$AB$4</f>
        <v>3</v>
      </c>
      <c r="Z106" s="295" t="str">
        <f>$Z$5</f>
        <v>MIRANDOL</v>
      </c>
      <c r="AA106" s="295"/>
      <c r="AB106" s="295"/>
      <c r="AC106" s="295"/>
      <c r="AD106" s="295"/>
      <c r="AE106" s="295"/>
      <c r="AG106" s="20">
        <f t="shared" si="298"/>
        <v>0</v>
      </c>
      <c r="AH106" s="20">
        <f t="shared" si="299"/>
        <v>0</v>
      </c>
      <c r="AI106" s="20">
        <f t="shared" si="300"/>
        <v>0</v>
      </c>
      <c r="AJ106" s="31" t="str">
        <f t="shared" si="301"/>
        <v>REQUISTA</v>
      </c>
      <c r="AK106" s="20">
        <f t="shared" si="302"/>
        <v>0</v>
      </c>
      <c r="AL106" s="20">
        <f t="shared" si="303"/>
        <v>0</v>
      </c>
      <c r="AM106" s="20">
        <f t="shared" si="304"/>
        <v>0</v>
      </c>
      <c r="AN106" s="20">
        <f t="shared" si="305"/>
        <v>0</v>
      </c>
      <c r="AO106" s="20">
        <f t="shared" si="306"/>
        <v>0</v>
      </c>
      <c r="AP106" s="20">
        <f t="shared" si="312"/>
        <v>0</v>
      </c>
      <c r="AQ106" s="32" t="e">
        <f t="shared" si="313"/>
        <v>#DIV/0!</v>
      </c>
      <c r="AR106" s="32" t="e">
        <f t="shared" si="307"/>
        <v>#DIV/0!</v>
      </c>
      <c r="AS106" s="31"/>
      <c r="AT106" s="31">
        <f t="shared" si="308"/>
        <v>0</v>
      </c>
      <c r="AU106" s="31">
        <f t="shared" si="309"/>
        <v>0</v>
      </c>
      <c r="AV106" s="31">
        <f t="shared" si="310"/>
        <v>0</v>
      </c>
      <c r="AW106" s="31">
        <f t="shared" si="311"/>
        <v>0</v>
      </c>
      <c r="AX106" s="31">
        <f t="shared" si="314"/>
        <v>0</v>
      </c>
      <c r="AZ106" s="20">
        <v>0</v>
      </c>
      <c r="BA106" s="20">
        <v>0</v>
      </c>
      <c r="BB106" s="20">
        <v>0</v>
      </c>
      <c r="BC106" s="31" t="s">
        <v>170</v>
      </c>
      <c r="BD106" s="20">
        <v>0</v>
      </c>
      <c r="BE106" s="20">
        <v>0</v>
      </c>
      <c r="BF106" s="20">
        <v>0</v>
      </c>
      <c r="BG106" s="20">
        <v>0</v>
      </c>
      <c r="BH106" s="20">
        <v>0</v>
      </c>
      <c r="BI106" s="20">
        <v>0</v>
      </c>
      <c r="BJ106" s="32" t="e">
        <v>#DIV/0!</v>
      </c>
      <c r="BK106" s="32" t="e">
        <v>#DIV/0!</v>
      </c>
      <c r="BL106" s="31"/>
      <c r="BM106" s="31">
        <v>0</v>
      </c>
      <c r="BN106" s="31">
        <v>0</v>
      </c>
      <c r="BO106" s="31">
        <v>0</v>
      </c>
      <c r="BP106" s="31">
        <v>0</v>
      </c>
      <c r="BQ106" s="31">
        <v>0</v>
      </c>
      <c r="BR106" s="255"/>
      <c r="BS106" s="59">
        <v>6</v>
      </c>
      <c r="BT106" s="20" t="s">
        <v>140</v>
      </c>
      <c r="BU106" s="158"/>
      <c r="BV106" s="158"/>
      <c r="BW106" s="134"/>
      <c r="BX106" s="134"/>
      <c r="BY106" s="158"/>
      <c r="BZ106" s="158"/>
      <c r="CA106" s="158"/>
      <c r="CB106" s="158"/>
      <c r="CC106" s="158"/>
      <c r="CD106" s="275"/>
      <c r="CE106" s="135"/>
      <c r="CF106" s="134"/>
      <c r="CG106" s="134"/>
      <c r="CH106" s="134"/>
      <c r="CI106" s="134"/>
      <c r="CJ106" s="134"/>
      <c r="CK106" s="134"/>
    </row>
    <row r="107" spans="1:89" ht="18.95" customHeight="1" thickBot="1" x14ac:dyDescent="0.25">
      <c r="A107" s="28" t="s">
        <v>8</v>
      </c>
      <c r="B107" s="28" t="s">
        <v>9</v>
      </c>
      <c r="C107" s="28" t="s">
        <v>10</v>
      </c>
      <c r="D107" s="28" t="s">
        <v>31</v>
      </c>
      <c r="E107" s="29" t="s">
        <v>32</v>
      </c>
      <c r="F107" s="28">
        <v>1</v>
      </c>
      <c r="G107" s="28">
        <v>2</v>
      </c>
      <c r="H107" s="28">
        <v>3</v>
      </c>
      <c r="I107" s="28">
        <v>4</v>
      </c>
      <c r="J107" s="28" t="s">
        <v>21</v>
      </c>
      <c r="K107" s="29" t="s">
        <v>32</v>
      </c>
      <c r="L107" s="28">
        <v>1</v>
      </c>
      <c r="M107" s="28">
        <v>2</v>
      </c>
      <c r="N107" s="28">
        <v>3</v>
      </c>
      <c r="O107" s="28">
        <v>4</v>
      </c>
      <c r="P107" s="28" t="s">
        <v>21</v>
      </c>
      <c r="Q107" s="28" t="s">
        <v>33</v>
      </c>
      <c r="R107" s="29" t="s">
        <v>32</v>
      </c>
      <c r="S107" s="28">
        <v>1</v>
      </c>
      <c r="T107" s="28">
        <v>2</v>
      </c>
      <c r="U107" s="28">
        <v>3</v>
      </c>
      <c r="V107" s="28">
        <v>4</v>
      </c>
      <c r="W107" s="28" t="s">
        <v>21</v>
      </c>
      <c r="X107" s="28" t="s">
        <v>33</v>
      </c>
      <c r="Y107" s="94" t="s">
        <v>32</v>
      </c>
      <c r="Z107" s="28">
        <v>1</v>
      </c>
      <c r="AA107" s="28">
        <v>2</v>
      </c>
      <c r="AB107" s="28">
        <v>3</v>
      </c>
      <c r="AC107" s="28">
        <v>4</v>
      </c>
      <c r="AD107" s="28" t="s">
        <v>21</v>
      </c>
      <c r="AE107" s="28" t="s">
        <v>33</v>
      </c>
      <c r="AG107" s="20">
        <f t="shared" si="298"/>
        <v>0</v>
      </c>
      <c r="AH107" s="20">
        <f t="shared" si="299"/>
        <v>0</v>
      </c>
      <c r="AI107" s="20">
        <f t="shared" si="300"/>
        <v>0</v>
      </c>
      <c r="AJ107" s="31" t="str">
        <f t="shared" si="301"/>
        <v>REQUISTA</v>
      </c>
      <c r="AK107" s="20">
        <f t="shared" si="302"/>
        <v>0</v>
      </c>
      <c r="AL107" s="20">
        <f t="shared" si="303"/>
        <v>0</v>
      </c>
      <c r="AM107" s="20">
        <f t="shared" si="304"/>
        <v>0</v>
      </c>
      <c r="AN107" s="20">
        <f t="shared" si="305"/>
        <v>0</v>
      </c>
      <c r="AO107" s="20">
        <f t="shared" si="306"/>
        <v>0</v>
      </c>
      <c r="AP107" s="20">
        <f t="shared" si="312"/>
        <v>0</v>
      </c>
      <c r="AQ107" s="32" t="e">
        <f t="shared" si="313"/>
        <v>#DIV/0!</v>
      </c>
      <c r="AR107" s="32" t="e">
        <f t="shared" si="307"/>
        <v>#DIV/0!</v>
      </c>
      <c r="AS107" s="31"/>
      <c r="AT107" s="31">
        <f t="shared" si="308"/>
        <v>0</v>
      </c>
      <c r="AU107" s="31">
        <f t="shared" si="309"/>
        <v>0</v>
      </c>
      <c r="AV107" s="31">
        <f t="shared" si="310"/>
        <v>0</v>
      </c>
      <c r="AW107" s="31">
        <f t="shared" si="311"/>
        <v>0</v>
      </c>
      <c r="AX107" s="31">
        <f t="shared" si="314"/>
        <v>0</v>
      </c>
      <c r="AZ107" s="20">
        <v>0</v>
      </c>
      <c r="BA107" s="20">
        <v>0</v>
      </c>
      <c r="BB107" s="20">
        <v>0</v>
      </c>
      <c r="BC107" s="31" t="s">
        <v>170</v>
      </c>
      <c r="BD107" s="20">
        <v>0</v>
      </c>
      <c r="BE107" s="20">
        <v>0</v>
      </c>
      <c r="BF107" s="20">
        <v>0</v>
      </c>
      <c r="BG107" s="20">
        <v>0</v>
      </c>
      <c r="BH107" s="20">
        <v>0</v>
      </c>
      <c r="BI107" s="20">
        <v>0</v>
      </c>
      <c r="BJ107" s="32" t="e">
        <v>#DIV/0!</v>
      </c>
      <c r="BK107" s="32" t="e">
        <v>#DIV/0!</v>
      </c>
      <c r="BL107" s="31"/>
      <c r="BM107" s="31">
        <v>0</v>
      </c>
      <c r="BN107" s="31">
        <v>0</v>
      </c>
      <c r="BO107" s="31">
        <v>0</v>
      </c>
      <c r="BP107" s="31">
        <v>0</v>
      </c>
      <c r="BQ107" s="31">
        <v>0</v>
      </c>
      <c r="BR107" s="255"/>
      <c r="BS107"/>
      <c r="BT107"/>
      <c r="BU107" s="6"/>
      <c r="BV107" s="6"/>
      <c r="BW107"/>
      <c r="BX107"/>
      <c r="BY107"/>
      <c r="BZ107"/>
      <c r="CA107"/>
      <c r="CB107"/>
      <c r="CC107"/>
      <c r="CD107" s="270"/>
      <c r="CE107"/>
      <c r="CF107"/>
      <c r="CG107"/>
      <c r="CH107"/>
      <c r="CI107"/>
      <c r="CJ107"/>
      <c r="CK107"/>
    </row>
    <row r="108" spans="1:89" ht="18.95" customHeight="1" thickTop="1" x14ac:dyDescent="0.2">
      <c r="A108" s="35" t="s">
        <v>108</v>
      </c>
      <c r="B108" s="36" t="s">
        <v>135</v>
      </c>
      <c r="C108" s="36" t="s">
        <v>136</v>
      </c>
      <c r="D108" s="37">
        <v>14</v>
      </c>
      <c r="E108" s="127">
        <f t="shared" ref="E108:E117" si="315">IF(F108&gt;0,D108*$E$106,0)</f>
        <v>42</v>
      </c>
      <c r="F108" s="38">
        <v>37</v>
      </c>
      <c r="G108" s="38">
        <v>31</v>
      </c>
      <c r="H108" s="38">
        <v>37</v>
      </c>
      <c r="I108" s="38"/>
      <c r="J108" s="39">
        <f t="shared" ref="J108:J117" si="316">F108+G108+H108+I108</f>
        <v>105</v>
      </c>
      <c r="K108" s="40">
        <f t="shared" ref="K108:K117" si="317">IF(L108&gt;0,D108*$K$106,0)</f>
        <v>42</v>
      </c>
      <c r="L108" s="38">
        <v>29</v>
      </c>
      <c r="M108" s="38">
        <v>36</v>
      </c>
      <c r="N108" s="38">
        <v>39</v>
      </c>
      <c r="O108" s="38"/>
      <c r="P108" s="41">
        <f t="shared" ref="P108:P117" si="318">L108+M108+N108+O108</f>
        <v>104</v>
      </c>
      <c r="Q108" s="41">
        <f t="shared" ref="Q108:Q117" si="319">J108+P108</f>
        <v>209</v>
      </c>
      <c r="R108" s="40">
        <f t="shared" ref="R108:R117" si="320">IF(S108&gt;0,D108*$R$106,0)</f>
        <v>0</v>
      </c>
      <c r="S108" s="38"/>
      <c r="T108" s="38"/>
      <c r="U108" s="38"/>
      <c r="V108" s="38"/>
      <c r="W108" s="41">
        <f t="shared" ref="W108:W117" si="321">S108+T108+U108+V108</f>
        <v>0</v>
      </c>
      <c r="X108" s="41">
        <f t="shared" ref="X108:X117" si="322">J108+P108+W108</f>
        <v>209</v>
      </c>
      <c r="Y108" s="40">
        <f t="shared" ref="Y108:Y117" si="323">IF(Z108&gt;0,D108*$Y$106,0)</f>
        <v>0</v>
      </c>
      <c r="Z108" s="38"/>
      <c r="AA108" s="38"/>
      <c r="AB108" s="38"/>
      <c r="AC108" s="38"/>
      <c r="AD108" s="41">
        <f t="shared" ref="AD108:AD117" si="324">Z108+AA108+AB108+AC108</f>
        <v>0</v>
      </c>
      <c r="AE108" s="41">
        <f>J108+P108+W108+AD108</f>
        <v>209</v>
      </c>
      <c r="AG108" s="20">
        <f t="shared" si="298"/>
        <v>0</v>
      </c>
      <c r="AH108" s="20">
        <f t="shared" si="299"/>
        <v>0</v>
      </c>
      <c r="AI108" s="20">
        <f t="shared" si="300"/>
        <v>0</v>
      </c>
      <c r="AJ108" s="31" t="str">
        <f t="shared" si="301"/>
        <v>REQUISTA</v>
      </c>
      <c r="AK108" s="20" t="str">
        <f t="shared" si="302"/>
        <v/>
      </c>
      <c r="AL108" s="20">
        <f t="shared" si="303"/>
        <v>0</v>
      </c>
      <c r="AM108" s="20">
        <f t="shared" si="304"/>
        <v>0</v>
      </c>
      <c r="AN108" s="20">
        <f t="shared" si="305"/>
        <v>0</v>
      </c>
      <c r="AO108" s="20">
        <f t="shared" si="306"/>
        <v>0</v>
      </c>
      <c r="AP108" s="20">
        <f t="shared" si="312"/>
        <v>0</v>
      </c>
      <c r="AQ108" s="32" t="e">
        <f t="shared" si="313"/>
        <v>#DIV/0!</v>
      </c>
      <c r="AR108" s="32" t="e">
        <f t="shared" si="307"/>
        <v>#DIV/0!</v>
      </c>
      <c r="AS108" s="31"/>
      <c r="AT108" s="31">
        <f t="shared" si="308"/>
        <v>0</v>
      </c>
      <c r="AU108" s="31">
        <f t="shared" si="309"/>
        <v>0</v>
      </c>
      <c r="AV108" s="31">
        <f t="shared" si="310"/>
        <v>0</v>
      </c>
      <c r="AW108" s="31">
        <f t="shared" si="311"/>
        <v>0</v>
      </c>
      <c r="AX108" s="31">
        <f t="shared" si="314"/>
        <v>0</v>
      </c>
      <c r="AZ108" s="20">
        <v>0</v>
      </c>
      <c r="BA108" s="20">
        <v>0</v>
      </c>
      <c r="BB108" s="20">
        <v>0</v>
      </c>
      <c r="BC108" s="31" t="s">
        <v>170</v>
      </c>
      <c r="BD108" s="20">
        <v>0</v>
      </c>
      <c r="BE108" s="20">
        <v>0</v>
      </c>
      <c r="BF108" s="20">
        <v>0</v>
      </c>
      <c r="BG108" s="20">
        <v>0</v>
      </c>
      <c r="BH108" s="20">
        <v>0</v>
      </c>
      <c r="BI108" s="20">
        <v>0</v>
      </c>
      <c r="BJ108" s="32" t="e">
        <v>#DIV/0!</v>
      </c>
      <c r="BK108" s="32" t="e">
        <v>#DIV/0!</v>
      </c>
      <c r="BL108" s="31"/>
      <c r="BM108" s="31">
        <v>0</v>
      </c>
      <c r="BN108" s="31">
        <v>0</v>
      </c>
      <c r="BO108" s="31">
        <v>0</v>
      </c>
      <c r="BP108" s="31">
        <v>0</v>
      </c>
      <c r="BQ108" s="31">
        <v>0</v>
      </c>
      <c r="BR108" s="255"/>
      <c r="BS108"/>
      <c r="BT108"/>
      <c r="BU108" s="6"/>
      <c r="BV108" s="6"/>
      <c r="BW108"/>
      <c r="BX108"/>
      <c r="BY108"/>
      <c r="BZ108"/>
      <c r="CA108"/>
      <c r="CB108"/>
      <c r="CC108"/>
      <c r="CD108" s="270"/>
      <c r="CE108"/>
      <c r="CF108"/>
      <c r="CG108"/>
      <c r="CH108"/>
      <c r="CI108"/>
      <c r="CJ108"/>
      <c r="CK108"/>
    </row>
    <row r="109" spans="1:89" ht="18.95" customHeight="1" x14ac:dyDescent="0.2">
      <c r="A109" s="52" t="s">
        <v>26</v>
      </c>
      <c r="B109" s="53" t="s">
        <v>184</v>
      </c>
      <c r="C109" s="53" t="s">
        <v>87</v>
      </c>
      <c r="D109" s="54">
        <v>11</v>
      </c>
      <c r="E109" s="55">
        <f t="shared" si="315"/>
        <v>33</v>
      </c>
      <c r="F109" s="56">
        <v>28</v>
      </c>
      <c r="G109" s="56">
        <v>35</v>
      </c>
      <c r="H109" s="56">
        <v>45</v>
      </c>
      <c r="I109" s="56"/>
      <c r="J109" s="57">
        <f t="shared" si="316"/>
        <v>108</v>
      </c>
      <c r="K109" s="29">
        <f t="shared" si="317"/>
        <v>33</v>
      </c>
      <c r="L109" s="56">
        <v>33</v>
      </c>
      <c r="M109" s="56">
        <v>44</v>
      </c>
      <c r="N109" s="56">
        <v>33</v>
      </c>
      <c r="O109" s="56"/>
      <c r="P109" s="58">
        <f t="shared" si="318"/>
        <v>110</v>
      </c>
      <c r="Q109" s="58">
        <f t="shared" si="319"/>
        <v>218</v>
      </c>
      <c r="R109" s="29">
        <f t="shared" si="320"/>
        <v>33</v>
      </c>
      <c r="S109" s="56">
        <v>44</v>
      </c>
      <c r="T109" s="56">
        <v>28</v>
      </c>
      <c r="U109" s="56">
        <v>38</v>
      </c>
      <c r="V109" s="56"/>
      <c r="W109" s="58">
        <f t="shared" si="321"/>
        <v>110</v>
      </c>
      <c r="X109" s="58">
        <f t="shared" si="322"/>
        <v>328</v>
      </c>
      <c r="Y109" s="29">
        <f t="shared" si="323"/>
        <v>33</v>
      </c>
      <c r="Z109" s="56">
        <v>34</v>
      </c>
      <c r="AA109" s="56">
        <v>29</v>
      </c>
      <c r="AB109" s="56">
        <v>33</v>
      </c>
      <c r="AC109" s="56"/>
      <c r="AD109" s="58">
        <f t="shared" si="324"/>
        <v>96</v>
      </c>
      <c r="AE109" s="58">
        <f>J109+P109+W109+AD109</f>
        <v>424</v>
      </c>
      <c r="AG109" s="148" t="str">
        <f t="shared" ref="AG109:AG118" si="325">A209</f>
        <v>S</v>
      </c>
      <c r="AH109" s="148" t="str">
        <f t="shared" ref="AH109:AH118" si="326">B209</f>
        <v>BOUSQUET</v>
      </c>
      <c r="AI109" s="148" t="str">
        <f t="shared" ref="AI109:AI118" si="327">C209</f>
        <v>CHRISTOPHE</v>
      </c>
      <c r="AJ109" s="148" t="str">
        <f t="shared" ref="AJ109:AJ118" si="328">$B$206</f>
        <v>SAVE ET GARONNE 2</v>
      </c>
      <c r="AK109" s="172">
        <f t="shared" ref="AK109:AK118" si="329">D209</f>
        <v>9</v>
      </c>
      <c r="AL109" s="20">
        <f t="shared" ref="AL109:AL118" si="330">J209</f>
        <v>0</v>
      </c>
      <c r="AM109" s="20">
        <f t="shared" ref="AM109:AM118" si="331">P209</f>
        <v>112</v>
      </c>
      <c r="AN109" s="20">
        <f t="shared" ref="AN109:AN118" si="332">W209</f>
        <v>109</v>
      </c>
      <c r="AO109" s="20">
        <f t="shared" ref="AO109:AO118" si="333">AD209</f>
        <v>0</v>
      </c>
      <c r="AP109" s="20">
        <f t="shared" si="312"/>
        <v>221</v>
      </c>
      <c r="AQ109" s="32">
        <f t="shared" si="313"/>
        <v>36.833333333333336</v>
      </c>
      <c r="AR109" s="32">
        <f t="shared" ref="AR109:AR118" si="334">AQ109+D209</f>
        <v>45.833333333333336</v>
      </c>
      <c r="AS109" s="148"/>
      <c r="AT109" s="31">
        <f t="shared" ref="AT109:AT118" si="335">IF(AL109&gt;0,$H$206,0)</f>
        <v>0</v>
      </c>
      <c r="AU109" s="31">
        <f t="shared" ref="AU109:AU118" si="336">IF(AM109&gt;0,$N$206,0)</f>
        <v>3</v>
      </c>
      <c r="AV109" s="31">
        <f t="shared" ref="AV109:AV118" si="337">IF(AN109&gt;0,$U$206,0)</f>
        <v>3</v>
      </c>
      <c r="AW109" s="31">
        <f t="shared" ref="AW109:AW118" si="338">IF(AO109&gt;0,$AB$206,0)</f>
        <v>0</v>
      </c>
      <c r="AX109" s="31">
        <f t="shared" si="314"/>
        <v>6</v>
      </c>
      <c r="AZ109" s="20">
        <v>0</v>
      </c>
      <c r="BA109" s="20">
        <v>0</v>
      </c>
      <c r="BB109" s="20">
        <v>0</v>
      </c>
      <c r="BC109" s="31" t="s">
        <v>166</v>
      </c>
      <c r="BD109" s="20">
        <v>0</v>
      </c>
      <c r="BE109" s="20">
        <v>0</v>
      </c>
      <c r="BF109" s="20">
        <v>0</v>
      </c>
      <c r="BG109" s="20">
        <v>0</v>
      </c>
      <c r="BH109" s="20">
        <v>0</v>
      </c>
      <c r="BI109" s="20">
        <v>0</v>
      </c>
      <c r="BJ109" s="32" t="e">
        <v>#DIV/0!</v>
      </c>
      <c r="BK109" s="32" t="e">
        <v>#DIV/0!</v>
      </c>
      <c r="BL109" s="31"/>
      <c r="BM109" s="31">
        <v>0</v>
      </c>
      <c r="BN109" s="31">
        <v>0</v>
      </c>
      <c r="BO109" s="31">
        <v>0</v>
      </c>
      <c r="BP109" s="31">
        <v>0</v>
      </c>
      <c r="BQ109" s="31">
        <v>0</v>
      </c>
      <c r="BR109" s="255"/>
      <c r="BS109"/>
      <c r="BT109"/>
      <c r="BU109" s="6"/>
      <c r="BV109" s="6"/>
      <c r="BW109"/>
      <c r="BX109"/>
      <c r="BY109"/>
      <c r="BZ109"/>
      <c r="CA109"/>
      <c r="CB109"/>
      <c r="CC109"/>
      <c r="CD109" s="270"/>
      <c r="CE109"/>
      <c r="CF109"/>
      <c r="CG109"/>
      <c r="CH109"/>
      <c r="CI109"/>
      <c r="CJ109"/>
      <c r="CK109"/>
    </row>
    <row r="110" spans="1:89" ht="18.95" customHeight="1" thickBot="1" x14ac:dyDescent="0.25">
      <c r="A110" s="52" t="s">
        <v>26</v>
      </c>
      <c r="B110" s="53" t="s">
        <v>27</v>
      </c>
      <c r="C110" s="53" t="s">
        <v>28</v>
      </c>
      <c r="D110" s="54">
        <v>9</v>
      </c>
      <c r="E110" s="55">
        <f t="shared" si="315"/>
        <v>0</v>
      </c>
      <c r="F110" s="56"/>
      <c r="G110" s="56"/>
      <c r="H110" s="56"/>
      <c r="I110" s="56"/>
      <c r="J110" s="58">
        <f t="shared" si="316"/>
        <v>0</v>
      </c>
      <c r="K110" s="29">
        <f t="shared" si="317"/>
        <v>0</v>
      </c>
      <c r="L110" s="56"/>
      <c r="M110" s="56"/>
      <c r="N110" s="56"/>
      <c r="O110" s="56"/>
      <c r="P110" s="58">
        <f t="shared" si="318"/>
        <v>0</v>
      </c>
      <c r="Q110" s="58">
        <f t="shared" si="319"/>
        <v>0</v>
      </c>
      <c r="R110" s="29">
        <f t="shared" si="320"/>
        <v>0</v>
      </c>
      <c r="S110" s="56"/>
      <c r="T110" s="56"/>
      <c r="U110" s="56"/>
      <c r="V110" s="56"/>
      <c r="W110" s="58">
        <f t="shared" si="321"/>
        <v>0</v>
      </c>
      <c r="X110" s="58">
        <f t="shared" si="322"/>
        <v>0</v>
      </c>
      <c r="Y110" s="29">
        <f t="shared" si="323"/>
        <v>0</v>
      </c>
      <c r="Z110" s="56"/>
      <c r="AA110" s="56"/>
      <c r="AB110" s="56"/>
      <c r="AC110" s="56"/>
      <c r="AD110" s="58">
        <f t="shared" si="324"/>
        <v>0</v>
      </c>
      <c r="AE110" s="58">
        <f>J110+P110+W110+AD110</f>
        <v>0</v>
      </c>
      <c r="AG110" s="148" t="str">
        <f t="shared" si="325"/>
        <v>P</v>
      </c>
      <c r="AH110" s="148" t="str">
        <f t="shared" si="326"/>
        <v>LAUZELY</v>
      </c>
      <c r="AI110" s="148" t="str">
        <f t="shared" si="327"/>
        <v>PATRICE</v>
      </c>
      <c r="AJ110" s="148" t="str">
        <f t="shared" si="328"/>
        <v>SAVE ET GARONNE 2</v>
      </c>
      <c r="AK110" s="172">
        <f t="shared" si="329"/>
        <v>15</v>
      </c>
      <c r="AL110" s="103">
        <f t="shared" si="330"/>
        <v>123</v>
      </c>
      <c r="AM110" s="20">
        <f t="shared" si="331"/>
        <v>101</v>
      </c>
      <c r="AN110" s="20">
        <f t="shared" si="332"/>
        <v>112</v>
      </c>
      <c r="AO110" s="20">
        <f t="shared" si="333"/>
        <v>92</v>
      </c>
      <c r="AP110" s="20">
        <f t="shared" si="312"/>
        <v>428</v>
      </c>
      <c r="AQ110" s="32">
        <f t="shared" si="313"/>
        <v>35.666666666666664</v>
      </c>
      <c r="AR110" s="32">
        <f t="shared" si="334"/>
        <v>50.666666666666664</v>
      </c>
      <c r="AS110" s="148"/>
      <c r="AT110" s="31">
        <f t="shared" si="335"/>
        <v>3</v>
      </c>
      <c r="AU110" s="31">
        <f t="shared" si="336"/>
        <v>3</v>
      </c>
      <c r="AV110" s="31">
        <f t="shared" si="337"/>
        <v>3</v>
      </c>
      <c r="AW110" s="31">
        <f t="shared" si="338"/>
        <v>3</v>
      </c>
      <c r="AX110" s="31">
        <f t="shared" si="314"/>
        <v>12</v>
      </c>
      <c r="AZ110" s="20">
        <v>0</v>
      </c>
      <c r="BA110" s="20">
        <v>0</v>
      </c>
      <c r="BB110" s="20">
        <v>0</v>
      </c>
      <c r="BC110" s="31" t="s">
        <v>166</v>
      </c>
      <c r="BD110" s="20">
        <v>0</v>
      </c>
      <c r="BE110" s="20">
        <v>0</v>
      </c>
      <c r="BF110" s="20">
        <v>0</v>
      </c>
      <c r="BG110" s="20">
        <v>0</v>
      </c>
      <c r="BH110" s="20">
        <v>0</v>
      </c>
      <c r="BI110" s="20">
        <v>0</v>
      </c>
      <c r="BJ110" s="32" t="e">
        <v>#DIV/0!</v>
      </c>
      <c r="BK110" s="32" t="e">
        <v>#DIV/0!</v>
      </c>
      <c r="BL110" s="31"/>
      <c r="BM110" s="31">
        <v>0</v>
      </c>
      <c r="BN110" s="31">
        <v>0</v>
      </c>
      <c r="BO110" s="31">
        <v>0</v>
      </c>
      <c r="BP110" s="31">
        <v>0</v>
      </c>
      <c r="BQ110" s="31">
        <v>0</v>
      </c>
      <c r="BR110" s="255"/>
      <c r="BS110"/>
      <c r="BT110"/>
      <c r="BU110" s="6"/>
      <c r="BV110" s="6"/>
      <c r="BW110"/>
      <c r="BX110"/>
      <c r="BY110"/>
      <c r="BZ110"/>
      <c r="CA110"/>
      <c r="CB110"/>
      <c r="CC110"/>
      <c r="CD110" s="270"/>
      <c r="CE110"/>
      <c r="CF110"/>
      <c r="CG110"/>
      <c r="CH110"/>
      <c r="CI110"/>
      <c r="CJ110"/>
      <c r="CK110"/>
    </row>
    <row r="111" spans="1:89" ht="18.95" customHeight="1" thickTop="1" thickBot="1" x14ac:dyDescent="0.25">
      <c r="A111" s="169" t="s">
        <v>108</v>
      </c>
      <c r="B111" s="170" t="s">
        <v>235</v>
      </c>
      <c r="C111" s="170" t="s">
        <v>223</v>
      </c>
      <c r="D111" s="171">
        <v>19</v>
      </c>
      <c r="E111" s="55">
        <f t="shared" si="315"/>
        <v>0</v>
      </c>
      <c r="F111" s="56"/>
      <c r="G111" s="56"/>
      <c r="H111" s="56"/>
      <c r="I111" s="56"/>
      <c r="J111" s="58"/>
      <c r="K111" s="29">
        <f t="shared" si="317"/>
        <v>0</v>
      </c>
      <c r="L111" s="56"/>
      <c r="M111" s="56"/>
      <c r="N111" s="56"/>
      <c r="O111" s="56"/>
      <c r="P111" s="58"/>
      <c r="Q111" s="58"/>
      <c r="R111" s="29">
        <f t="shared" si="320"/>
        <v>57</v>
      </c>
      <c r="S111" s="56">
        <v>27</v>
      </c>
      <c r="T111" s="56">
        <v>30</v>
      </c>
      <c r="U111" s="56">
        <v>21</v>
      </c>
      <c r="V111" s="56"/>
      <c r="W111" s="58">
        <f t="shared" si="321"/>
        <v>78</v>
      </c>
      <c r="X111" s="58">
        <f t="shared" si="322"/>
        <v>78</v>
      </c>
      <c r="Y111" s="29">
        <f t="shared" si="323"/>
        <v>57</v>
      </c>
      <c r="Z111" s="56">
        <v>19</v>
      </c>
      <c r="AA111" s="56">
        <v>25</v>
      </c>
      <c r="AB111" s="56">
        <v>18</v>
      </c>
      <c r="AC111" s="56"/>
      <c r="AD111" s="58">
        <f t="shared" si="324"/>
        <v>62</v>
      </c>
      <c r="AE111" s="58">
        <f>J111+P111+W111+AD111</f>
        <v>140</v>
      </c>
      <c r="AG111" s="148" t="str">
        <f t="shared" si="325"/>
        <v>P</v>
      </c>
      <c r="AH111" s="148" t="str">
        <f t="shared" si="326"/>
        <v>PECQUET</v>
      </c>
      <c r="AI111" s="148" t="str">
        <f t="shared" si="327"/>
        <v>MICHEL</v>
      </c>
      <c r="AJ111" s="148" t="str">
        <f t="shared" si="328"/>
        <v>SAVE ET GARONNE 2</v>
      </c>
      <c r="AK111" s="172">
        <f t="shared" si="329"/>
        <v>19</v>
      </c>
      <c r="AL111" s="103">
        <f t="shared" si="330"/>
        <v>75</v>
      </c>
      <c r="AM111" s="20">
        <f t="shared" si="331"/>
        <v>0</v>
      </c>
      <c r="AN111" s="20">
        <f t="shared" si="332"/>
        <v>0</v>
      </c>
      <c r="AO111" s="20">
        <f t="shared" si="333"/>
        <v>81</v>
      </c>
      <c r="AP111" s="20">
        <f t="shared" si="312"/>
        <v>156</v>
      </c>
      <c r="AQ111" s="32">
        <f t="shared" si="313"/>
        <v>26</v>
      </c>
      <c r="AR111" s="32">
        <f t="shared" si="334"/>
        <v>45</v>
      </c>
      <c r="AS111" s="148"/>
      <c r="AT111" s="31">
        <f t="shared" si="335"/>
        <v>3</v>
      </c>
      <c r="AU111" s="31">
        <f t="shared" si="336"/>
        <v>0</v>
      </c>
      <c r="AV111" s="31">
        <f t="shared" si="337"/>
        <v>0</v>
      </c>
      <c r="AW111" s="31">
        <f t="shared" si="338"/>
        <v>3</v>
      </c>
      <c r="AX111" s="31">
        <f t="shared" si="314"/>
        <v>6</v>
      </c>
      <c r="AZ111" s="20">
        <v>0</v>
      </c>
      <c r="BA111" s="20">
        <v>0</v>
      </c>
      <c r="BB111" s="20">
        <v>0</v>
      </c>
      <c r="BC111" s="31" t="s">
        <v>166</v>
      </c>
      <c r="BD111" s="20">
        <v>0</v>
      </c>
      <c r="BE111" s="20">
        <v>0</v>
      </c>
      <c r="BF111" s="20">
        <v>0</v>
      </c>
      <c r="BG111" s="20">
        <v>0</v>
      </c>
      <c r="BH111" s="20">
        <v>0</v>
      </c>
      <c r="BI111" s="20">
        <v>0</v>
      </c>
      <c r="BJ111" s="32" t="e">
        <v>#DIV/0!</v>
      </c>
      <c r="BK111" s="32" t="e">
        <v>#DIV/0!</v>
      </c>
      <c r="BL111" s="31"/>
      <c r="BM111" s="31">
        <v>0</v>
      </c>
      <c r="BN111" s="31">
        <v>0</v>
      </c>
      <c r="BO111" s="31">
        <v>0</v>
      </c>
      <c r="BP111" s="31">
        <v>0</v>
      </c>
      <c r="BQ111" s="31">
        <v>0</v>
      </c>
      <c r="BR111" s="255"/>
      <c r="BS111"/>
      <c r="BT111" s="175" t="s">
        <v>141</v>
      </c>
      <c r="BU111" s="289"/>
      <c r="BV111" s="290"/>
      <c r="BW111" s="1" t="s">
        <v>228</v>
      </c>
      <c r="BX111"/>
      <c r="BY111"/>
      <c r="BZ111"/>
      <c r="CA111"/>
      <c r="CB111"/>
      <c r="CC111"/>
      <c r="CD111" s="270"/>
      <c r="CE111"/>
      <c r="CF111"/>
      <c r="CG111"/>
      <c r="CH111"/>
      <c r="CI111"/>
      <c r="CJ111"/>
      <c r="CK111"/>
    </row>
    <row r="112" spans="1:89" ht="18.95" customHeight="1" thickTop="1" thickBot="1" x14ac:dyDescent="0.25">
      <c r="A112" s="52"/>
      <c r="B112" s="53"/>
      <c r="C112" s="53"/>
      <c r="D112" s="54"/>
      <c r="E112" s="55">
        <f t="shared" si="315"/>
        <v>0</v>
      </c>
      <c r="F112" s="56"/>
      <c r="G112" s="56"/>
      <c r="H112" s="56"/>
      <c r="I112" s="56"/>
      <c r="J112" s="58"/>
      <c r="K112" s="29">
        <f t="shared" si="317"/>
        <v>0</v>
      </c>
      <c r="L112" s="56"/>
      <c r="M112" s="56"/>
      <c r="N112" s="56"/>
      <c r="O112" s="56"/>
      <c r="P112" s="58"/>
      <c r="Q112" s="58"/>
      <c r="R112" s="29">
        <f t="shared" si="320"/>
        <v>0</v>
      </c>
      <c r="S112" s="56"/>
      <c r="T112" s="56"/>
      <c r="U112" s="56"/>
      <c r="V112" s="56"/>
      <c r="W112" s="58">
        <f t="shared" si="321"/>
        <v>0</v>
      </c>
      <c r="X112" s="58">
        <f t="shared" si="322"/>
        <v>0</v>
      </c>
      <c r="Y112" s="29">
        <f t="shared" si="323"/>
        <v>0</v>
      </c>
      <c r="Z112" s="56"/>
      <c r="AA112" s="56"/>
      <c r="AB112" s="56"/>
      <c r="AC112" s="56"/>
      <c r="AD112" s="58"/>
      <c r="AE112" s="58"/>
      <c r="AG112" s="148">
        <f t="shared" si="325"/>
        <v>0</v>
      </c>
      <c r="AH112" s="148">
        <f t="shared" si="326"/>
        <v>0</v>
      </c>
      <c r="AI112" s="148">
        <f t="shared" si="327"/>
        <v>0</v>
      </c>
      <c r="AJ112" s="148" t="str">
        <f t="shared" si="328"/>
        <v>SAVE ET GARONNE 2</v>
      </c>
      <c r="AK112" s="172">
        <f t="shared" si="329"/>
        <v>0</v>
      </c>
      <c r="AL112" s="103">
        <f t="shared" si="330"/>
        <v>0</v>
      </c>
      <c r="AM112" s="20">
        <f t="shared" si="331"/>
        <v>0</v>
      </c>
      <c r="AN112" s="20">
        <f t="shared" si="332"/>
        <v>0</v>
      </c>
      <c r="AO112" s="20">
        <f t="shared" si="333"/>
        <v>0</v>
      </c>
      <c r="AP112" s="20">
        <f t="shared" si="312"/>
        <v>0</v>
      </c>
      <c r="AQ112" s="32" t="e">
        <f t="shared" si="313"/>
        <v>#DIV/0!</v>
      </c>
      <c r="AR112" s="32" t="e">
        <f t="shared" si="334"/>
        <v>#DIV/0!</v>
      </c>
      <c r="AS112" s="148"/>
      <c r="AT112" s="31">
        <f t="shared" si="335"/>
        <v>0</v>
      </c>
      <c r="AU112" s="31">
        <f t="shared" si="336"/>
        <v>0</v>
      </c>
      <c r="AV112" s="31">
        <f t="shared" si="337"/>
        <v>0</v>
      </c>
      <c r="AW112" s="31">
        <f t="shared" si="338"/>
        <v>0</v>
      </c>
      <c r="AX112" s="31">
        <f t="shared" si="314"/>
        <v>0</v>
      </c>
      <c r="AZ112" s="20">
        <v>0</v>
      </c>
      <c r="BA112" s="20">
        <v>0</v>
      </c>
      <c r="BB112" s="20">
        <v>0</v>
      </c>
      <c r="BC112" s="31" t="s">
        <v>166</v>
      </c>
      <c r="BD112" s="20">
        <v>0</v>
      </c>
      <c r="BE112" s="20">
        <v>0</v>
      </c>
      <c r="BF112" s="20">
        <v>0</v>
      </c>
      <c r="BG112" s="20">
        <v>0</v>
      </c>
      <c r="BH112" s="20">
        <v>0</v>
      </c>
      <c r="BI112" s="20">
        <v>0</v>
      </c>
      <c r="BJ112" s="32" t="e">
        <v>#DIV/0!</v>
      </c>
      <c r="BK112" s="32" t="e">
        <v>#DIV/0!</v>
      </c>
      <c r="BL112" s="31"/>
      <c r="BM112" s="31">
        <v>0</v>
      </c>
      <c r="BN112" s="31">
        <v>0</v>
      </c>
      <c r="BO112" s="31">
        <v>0</v>
      </c>
      <c r="BP112" s="31">
        <v>0</v>
      </c>
      <c r="BQ112" s="31">
        <v>0</v>
      </c>
      <c r="BR112" s="255"/>
      <c r="BS112" s="157"/>
      <c r="BT112"/>
      <c r="BU112" s="6"/>
      <c r="BV112" s="6"/>
      <c r="BW112"/>
      <c r="BX112"/>
      <c r="BY112"/>
      <c r="BZ112"/>
      <c r="CA112"/>
      <c r="CB112"/>
      <c r="CC112"/>
      <c r="CD112" s="270"/>
      <c r="CE112"/>
      <c r="CF112"/>
      <c r="CG112"/>
      <c r="CH112"/>
      <c r="CI112"/>
      <c r="CJ112"/>
      <c r="CK112"/>
    </row>
    <row r="113" spans="1:89" ht="18.95" customHeight="1" thickTop="1" thickBot="1" x14ac:dyDescent="0.25">
      <c r="A113" s="52"/>
      <c r="B113" s="53"/>
      <c r="C113" s="53"/>
      <c r="D113" s="54"/>
      <c r="E113" s="55">
        <f t="shared" si="315"/>
        <v>0</v>
      </c>
      <c r="F113" s="56"/>
      <c r="G113" s="56"/>
      <c r="H113" s="56"/>
      <c r="I113" s="56"/>
      <c r="J113" s="58"/>
      <c r="K113" s="29">
        <f t="shared" si="317"/>
        <v>0</v>
      </c>
      <c r="L113" s="56"/>
      <c r="M113" s="56"/>
      <c r="N113" s="56"/>
      <c r="O113" s="56"/>
      <c r="P113" s="58"/>
      <c r="Q113" s="58"/>
      <c r="R113" s="29">
        <f t="shared" si="320"/>
        <v>0</v>
      </c>
      <c r="S113" s="56"/>
      <c r="T113" s="56"/>
      <c r="U113" s="56"/>
      <c r="V113" s="56"/>
      <c r="W113" s="58"/>
      <c r="X113" s="58"/>
      <c r="Y113" s="29">
        <f t="shared" si="323"/>
        <v>0</v>
      </c>
      <c r="Z113" s="56"/>
      <c r="AA113" s="56"/>
      <c r="AB113" s="56"/>
      <c r="AC113" s="56"/>
      <c r="AD113" s="58"/>
      <c r="AE113" s="58"/>
      <c r="AG113" s="148">
        <f t="shared" si="325"/>
        <v>0</v>
      </c>
      <c r="AH113" s="148">
        <f t="shared" si="326"/>
        <v>0</v>
      </c>
      <c r="AI113" s="148">
        <f t="shared" si="327"/>
        <v>0</v>
      </c>
      <c r="AJ113" s="148" t="str">
        <f t="shared" si="328"/>
        <v>SAVE ET GARONNE 2</v>
      </c>
      <c r="AK113" s="172">
        <f t="shared" si="329"/>
        <v>0</v>
      </c>
      <c r="AL113" s="103">
        <f t="shared" si="330"/>
        <v>0</v>
      </c>
      <c r="AM113" s="20">
        <f t="shared" si="331"/>
        <v>0</v>
      </c>
      <c r="AN113" s="20">
        <f t="shared" si="332"/>
        <v>0</v>
      </c>
      <c r="AO113" s="20">
        <f t="shared" si="333"/>
        <v>0</v>
      </c>
      <c r="AP113" s="20">
        <f t="shared" si="312"/>
        <v>0</v>
      </c>
      <c r="AQ113" s="32" t="e">
        <f t="shared" si="313"/>
        <v>#DIV/0!</v>
      </c>
      <c r="AR113" s="32" t="e">
        <f t="shared" si="334"/>
        <v>#DIV/0!</v>
      </c>
      <c r="AS113" s="148"/>
      <c r="AT113" s="31">
        <f t="shared" si="335"/>
        <v>0</v>
      </c>
      <c r="AU113" s="31">
        <f t="shared" si="336"/>
        <v>0</v>
      </c>
      <c r="AV113" s="31">
        <f t="shared" si="337"/>
        <v>0</v>
      </c>
      <c r="AW113" s="31">
        <f t="shared" si="338"/>
        <v>0</v>
      </c>
      <c r="AX113" s="31">
        <f t="shared" si="314"/>
        <v>0</v>
      </c>
      <c r="AZ113" s="20">
        <v>0</v>
      </c>
      <c r="BA113" s="20">
        <v>0</v>
      </c>
      <c r="BB113" s="20">
        <v>0</v>
      </c>
      <c r="BC113" s="31" t="s">
        <v>166</v>
      </c>
      <c r="BD113" s="20">
        <v>0</v>
      </c>
      <c r="BE113" s="20">
        <v>0</v>
      </c>
      <c r="BF113" s="20">
        <v>0</v>
      </c>
      <c r="BG113" s="20">
        <v>0</v>
      </c>
      <c r="BH113" s="20">
        <v>0</v>
      </c>
      <c r="BI113" s="20">
        <v>0</v>
      </c>
      <c r="BJ113" s="32" t="e">
        <v>#DIV/0!</v>
      </c>
      <c r="BK113" s="32" t="e">
        <v>#DIV/0!</v>
      </c>
      <c r="BL113" s="31"/>
      <c r="BM113" s="31">
        <v>0</v>
      </c>
      <c r="BN113" s="31">
        <v>0</v>
      </c>
      <c r="BO113" s="31">
        <v>0</v>
      </c>
      <c r="BP113" s="31">
        <v>0</v>
      </c>
      <c r="BQ113" s="31">
        <v>0</v>
      </c>
      <c r="BR113" s="255"/>
      <c r="BS113" s="157" t="s">
        <v>46</v>
      </c>
      <c r="BT113" s="60" t="s">
        <v>8</v>
      </c>
      <c r="BU113" s="292" t="s">
        <v>9</v>
      </c>
      <c r="BV113" s="282" t="s">
        <v>10</v>
      </c>
      <c r="BW113" s="299" t="s">
        <v>11</v>
      </c>
      <c r="BX113" s="299"/>
      <c r="BY113" s="60" t="str">
        <f>$F$5</f>
        <v>VALENCE</v>
      </c>
      <c r="BZ113" s="60" t="str">
        <f>$L$5</f>
        <v>TOULOUSE</v>
      </c>
      <c r="CA113" s="60" t="str">
        <f>$S$5</f>
        <v>LE SEQUESTRE</v>
      </c>
      <c r="CB113" s="60" t="str">
        <f>$Z$5</f>
        <v>MIRANDOL</v>
      </c>
      <c r="CC113" s="60" t="s">
        <v>13</v>
      </c>
      <c r="CD113" s="271" t="s">
        <v>14</v>
      </c>
      <c r="CE113" s="61" t="s">
        <v>15</v>
      </c>
      <c r="CF113" s="62" t="s">
        <v>16</v>
      </c>
      <c r="CG113" s="63" t="s">
        <v>17</v>
      </c>
      <c r="CH113" s="63" t="s">
        <v>18</v>
      </c>
      <c r="CI113" s="63" t="s">
        <v>19</v>
      </c>
      <c r="CJ113" s="63" t="s">
        <v>48</v>
      </c>
      <c r="CK113" s="63" t="s">
        <v>21</v>
      </c>
    </row>
    <row r="114" spans="1:89" ht="18.95" customHeight="1" thickTop="1" thickBot="1" x14ac:dyDescent="0.25">
      <c r="A114" s="52"/>
      <c r="B114" s="53"/>
      <c r="C114" s="53"/>
      <c r="D114" s="54"/>
      <c r="E114" s="55">
        <f t="shared" si="315"/>
        <v>0</v>
      </c>
      <c r="F114" s="56"/>
      <c r="G114" s="56"/>
      <c r="H114" s="56"/>
      <c r="I114" s="56"/>
      <c r="J114" s="58">
        <f t="shared" si="316"/>
        <v>0</v>
      </c>
      <c r="K114" s="29">
        <f t="shared" si="317"/>
        <v>0</v>
      </c>
      <c r="L114" s="56"/>
      <c r="M114" s="56"/>
      <c r="N114" s="56"/>
      <c r="O114" s="56"/>
      <c r="P114" s="58">
        <f t="shared" si="318"/>
        <v>0</v>
      </c>
      <c r="Q114" s="58">
        <f t="shared" si="319"/>
        <v>0</v>
      </c>
      <c r="R114" s="29">
        <f t="shared" si="320"/>
        <v>0</v>
      </c>
      <c r="S114" s="56"/>
      <c r="T114" s="56"/>
      <c r="U114" s="56"/>
      <c r="V114" s="56"/>
      <c r="W114" s="58">
        <f t="shared" si="321"/>
        <v>0</v>
      </c>
      <c r="X114" s="58">
        <f t="shared" si="322"/>
        <v>0</v>
      </c>
      <c r="Y114" s="29">
        <f t="shared" si="323"/>
        <v>0</v>
      </c>
      <c r="Z114" s="56"/>
      <c r="AA114" s="56"/>
      <c r="AB114" s="56"/>
      <c r="AC114" s="56"/>
      <c r="AD114" s="58">
        <f t="shared" si="324"/>
        <v>0</v>
      </c>
      <c r="AE114" s="58">
        <f t="shared" ref="AE114:AE117" si="339">Q114+W114+AD114</f>
        <v>0</v>
      </c>
      <c r="AG114" s="148">
        <f t="shared" si="325"/>
        <v>0</v>
      </c>
      <c r="AH114" s="148">
        <f t="shared" si="326"/>
        <v>0</v>
      </c>
      <c r="AI114" s="148">
        <f t="shared" si="327"/>
        <v>0</v>
      </c>
      <c r="AJ114" s="148" t="str">
        <f t="shared" si="328"/>
        <v>SAVE ET GARONNE 2</v>
      </c>
      <c r="AK114" s="172">
        <f t="shared" si="329"/>
        <v>0</v>
      </c>
      <c r="AL114" s="103">
        <f t="shared" si="330"/>
        <v>0</v>
      </c>
      <c r="AM114" s="20">
        <f t="shared" si="331"/>
        <v>0</v>
      </c>
      <c r="AN114" s="20">
        <f t="shared" si="332"/>
        <v>0</v>
      </c>
      <c r="AO114" s="20">
        <f t="shared" si="333"/>
        <v>0</v>
      </c>
      <c r="AP114" s="20">
        <f t="shared" si="312"/>
        <v>0</v>
      </c>
      <c r="AQ114" s="32" t="e">
        <f t="shared" si="313"/>
        <v>#DIV/0!</v>
      </c>
      <c r="AR114" s="32" t="e">
        <f t="shared" si="334"/>
        <v>#DIV/0!</v>
      </c>
      <c r="AS114" s="148"/>
      <c r="AT114" s="31">
        <f t="shared" si="335"/>
        <v>0</v>
      </c>
      <c r="AU114" s="31">
        <f t="shared" si="336"/>
        <v>0</v>
      </c>
      <c r="AV114" s="31">
        <f t="shared" si="337"/>
        <v>0</v>
      </c>
      <c r="AW114" s="31">
        <f t="shared" si="338"/>
        <v>0</v>
      </c>
      <c r="AX114" s="31">
        <f t="shared" si="314"/>
        <v>0</v>
      </c>
      <c r="AZ114" s="20">
        <v>0</v>
      </c>
      <c r="BA114" s="20">
        <v>0</v>
      </c>
      <c r="BB114" s="20">
        <v>0</v>
      </c>
      <c r="BC114" s="31" t="s">
        <v>166</v>
      </c>
      <c r="BD114" s="20">
        <v>0</v>
      </c>
      <c r="BE114" s="20">
        <v>0</v>
      </c>
      <c r="BF114" s="20">
        <v>0</v>
      </c>
      <c r="BG114" s="20">
        <v>0</v>
      </c>
      <c r="BH114" s="20">
        <v>0</v>
      </c>
      <c r="BI114" s="20">
        <v>0</v>
      </c>
      <c r="BJ114" s="32" t="e">
        <v>#DIV/0!</v>
      </c>
      <c r="BK114" s="32" t="e">
        <v>#DIV/0!</v>
      </c>
      <c r="BL114" s="31"/>
      <c r="BM114" s="31">
        <v>0</v>
      </c>
      <c r="BN114" s="31">
        <v>0</v>
      </c>
      <c r="BO114" s="31">
        <v>0</v>
      </c>
      <c r="BP114" s="31">
        <v>0</v>
      </c>
      <c r="BQ114" s="31">
        <v>0</v>
      </c>
      <c r="BR114" s="255"/>
      <c r="BS114" s="278">
        <v>1</v>
      </c>
      <c r="BT114" t="s">
        <v>26</v>
      </c>
      <c r="BU114" s="291" t="s">
        <v>98</v>
      </c>
      <c r="BV114" s="291" t="s">
        <v>34</v>
      </c>
      <c r="BW114" s="284" t="s">
        <v>173</v>
      </c>
      <c r="BX114" s="172">
        <v>9</v>
      </c>
      <c r="BY114" s="103">
        <v>136</v>
      </c>
      <c r="BZ114" s="20">
        <v>133</v>
      </c>
      <c r="CA114" s="20">
        <v>142</v>
      </c>
      <c r="CB114" s="20">
        <v>132</v>
      </c>
      <c r="CC114" s="20">
        <v>543</v>
      </c>
      <c r="CD114" s="32">
        <v>45.25</v>
      </c>
      <c r="CE114" s="32">
        <v>54.25</v>
      </c>
      <c r="CF114" s="148"/>
      <c r="CG114" s="31">
        <v>3</v>
      </c>
      <c r="CH114" s="31">
        <v>3</v>
      </c>
      <c r="CI114" s="31">
        <v>3</v>
      </c>
      <c r="CJ114" s="31">
        <v>3</v>
      </c>
      <c r="CK114" s="31">
        <v>12</v>
      </c>
    </row>
    <row r="115" spans="1:89" ht="18.95" customHeight="1" thickBot="1" x14ac:dyDescent="0.25">
      <c r="A115" s="52"/>
      <c r="B115" s="53"/>
      <c r="C115" s="53"/>
      <c r="D115" s="54"/>
      <c r="E115" s="55">
        <f t="shared" si="315"/>
        <v>0</v>
      </c>
      <c r="F115" s="56"/>
      <c r="G115" s="56"/>
      <c r="H115" s="56"/>
      <c r="I115" s="56"/>
      <c r="J115" s="58">
        <f t="shared" si="316"/>
        <v>0</v>
      </c>
      <c r="K115" s="29">
        <f t="shared" si="317"/>
        <v>0</v>
      </c>
      <c r="L115" s="56"/>
      <c r="M115" s="56"/>
      <c r="N115" s="56"/>
      <c r="O115" s="56"/>
      <c r="P115" s="58">
        <f t="shared" si="318"/>
        <v>0</v>
      </c>
      <c r="Q115" s="58">
        <f t="shared" si="319"/>
        <v>0</v>
      </c>
      <c r="R115" s="29">
        <f t="shared" si="320"/>
        <v>0</v>
      </c>
      <c r="S115" s="56"/>
      <c r="T115" s="56"/>
      <c r="U115" s="56"/>
      <c r="V115" s="56"/>
      <c r="W115" s="58">
        <f t="shared" si="321"/>
        <v>0</v>
      </c>
      <c r="X115" s="58">
        <f t="shared" si="322"/>
        <v>0</v>
      </c>
      <c r="Y115" s="29">
        <f t="shared" si="323"/>
        <v>0</v>
      </c>
      <c r="Z115" s="56"/>
      <c r="AA115" s="56"/>
      <c r="AB115" s="56"/>
      <c r="AC115" s="56"/>
      <c r="AD115" s="58">
        <f t="shared" si="324"/>
        <v>0</v>
      </c>
      <c r="AE115" s="58">
        <f t="shared" si="339"/>
        <v>0</v>
      </c>
      <c r="AG115" s="148">
        <f t="shared" si="325"/>
        <v>0</v>
      </c>
      <c r="AH115" s="148">
        <f t="shared" si="326"/>
        <v>0</v>
      </c>
      <c r="AI115" s="148">
        <f t="shared" si="327"/>
        <v>0</v>
      </c>
      <c r="AJ115" s="148" t="str">
        <f t="shared" si="328"/>
        <v>SAVE ET GARONNE 2</v>
      </c>
      <c r="AK115" s="172">
        <f t="shared" si="329"/>
        <v>0</v>
      </c>
      <c r="AL115" s="103">
        <f t="shared" si="330"/>
        <v>0</v>
      </c>
      <c r="AM115" s="20">
        <f t="shared" si="331"/>
        <v>0</v>
      </c>
      <c r="AN115" s="20">
        <f t="shared" si="332"/>
        <v>0</v>
      </c>
      <c r="AO115" s="20">
        <f t="shared" si="333"/>
        <v>0</v>
      </c>
      <c r="AP115" s="20">
        <f t="shared" si="312"/>
        <v>0</v>
      </c>
      <c r="AQ115" s="32" t="e">
        <f t="shared" si="313"/>
        <v>#DIV/0!</v>
      </c>
      <c r="AR115" s="32" t="e">
        <f t="shared" si="334"/>
        <v>#DIV/0!</v>
      </c>
      <c r="AS115" s="148"/>
      <c r="AT115" s="31">
        <f t="shared" si="335"/>
        <v>0</v>
      </c>
      <c r="AU115" s="31">
        <f t="shared" si="336"/>
        <v>0</v>
      </c>
      <c r="AV115" s="31">
        <f t="shared" si="337"/>
        <v>0</v>
      </c>
      <c r="AW115" s="31">
        <f t="shared" si="338"/>
        <v>0</v>
      </c>
      <c r="AX115" s="31">
        <f t="shared" si="314"/>
        <v>0</v>
      </c>
      <c r="AZ115" s="20">
        <v>0</v>
      </c>
      <c r="BA115" s="20">
        <v>0</v>
      </c>
      <c r="BB115" s="20">
        <v>0</v>
      </c>
      <c r="BC115" s="31" t="s">
        <v>82</v>
      </c>
      <c r="BD115" s="20">
        <v>0</v>
      </c>
      <c r="BE115" s="20">
        <v>0</v>
      </c>
      <c r="BF115" s="20">
        <v>0</v>
      </c>
      <c r="BG115" s="20">
        <v>0</v>
      </c>
      <c r="BH115" s="20">
        <v>0</v>
      </c>
      <c r="BI115" s="20">
        <v>0</v>
      </c>
      <c r="BJ115" s="32" t="e">
        <v>#DIV/0!</v>
      </c>
      <c r="BK115" s="32" t="e">
        <v>#DIV/0!</v>
      </c>
      <c r="BL115" s="31"/>
      <c r="BM115" s="31">
        <v>0</v>
      </c>
      <c r="BN115" s="31">
        <v>0</v>
      </c>
      <c r="BO115" s="31">
        <v>0</v>
      </c>
      <c r="BP115" s="31">
        <v>0</v>
      </c>
      <c r="BQ115" s="31">
        <v>0</v>
      </c>
      <c r="BR115" s="255"/>
      <c r="BS115" s="278">
        <v>2</v>
      </c>
      <c r="BT115" t="s">
        <v>26</v>
      </c>
      <c r="BU115" s="293" t="s">
        <v>185</v>
      </c>
      <c r="BV115" s="20" t="s">
        <v>28</v>
      </c>
      <c r="BW115" s="31" t="s">
        <v>177</v>
      </c>
      <c r="BX115" s="20">
        <v>9</v>
      </c>
      <c r="BY115" s="20">
        <v>125</v>
      </c>
      <c r="BZ115" s="20">
        <v>116</v>
      </c>
      <c r="CA115" s="20">
        <v>129</v>
      </c>
      <c r="CB115" s="20">
        <v>111</v>
      </c>
      <c r="CC115" s="20">
        <v>481</v>
      </c>
      <c r="CD115" s="32">
        <v>40.083333333333336</v>
      </c>
      <c r="CE115" s="32">
        <v>40.083333333333336</v>
      </c>
      <c r="CF115" s="31"/>
      <c r="CG115" s="31">
        <v>3</v>
      </c>
      <c r="CH115" s="31">
        <v>3</v>
      </c>
      <c r="CI115" s="31">
        <v>3</v>
      </c>
      <c r="CJ115" s="31">
        <v>3</v>
      </c>
      <c r="CK115" s="31">
        <v>12</v>
      </c>
    </row>
    <row r="116" spans="1:89" ht="18.95" customHeight="1" thickBot="1" x14ac:dyDescent="0.25">
      <c r="A116" s="52"/>
      <c r="B116" s="87"/>
      <c r="C116" s="87"/>
      <c r="D116" s="54"/>
      <c r="E116" s="55">
        <f t="shared" si="315"/>
        <v>0</v>
      </c>
      <c r="F116" s="95"/>
      <c r="G116" s="95"/>
      <c r="H116" s="95"/>
      <c r="I116" s="95"/>
      <c r="J116" s="58">
        <f t="shared" si="316"/>
        <v>0</v>
      </c>
      <c r="K116" s="29">
        <f t="shared" si="317"/>
        <v>0</v>
      </c>
      <c r="L116" s="95"/>
      <c r="M116" s="95"/>
      <c r="N116" s="95"/>
      <c r="O116" s="95"/>
      <c r="P116" s="58">
        <f t="shared" si="318"/>
        <v>0</v>
      </c>
      <c r="Q116" s="58">
        <f t="shared" si="319"/>
        <v>0</v>
      </c>
      <c r="R116" s="29">
        <f t="shared" si="320"/>
        <v>0</v>
      </c>
      <c r="S116" s="95"/>
      <c r="T116" s="95"/>
      <c r="U116" s="95"/>
      <c r="V116" s="95"/>
      <c r="W116" s="58">
        <f t="shared" si="321"/>
        <v>0</v>
      </c>
      <c r="X116" s="58">
        <f t="shared" si="322"/>
        <v>0</v>
      </c>
      <c r="Y116" s="29">
        <f t="shared" si="323"/>
        <v>0</v>
      </c>
      <c r="Z116" s="95"/>
      <c r="AA116" s="95"/>
      <c r="AB116" s="95"/>
      <c r="AC116" s="95"/>
      <c r="AD116" s="58">
        <f t="shared" si="324"/>
        <v>0</v>
      </c>
      <c r="AE116" s="58">
        <f t="shared" si="339"/>
        <v>0</v>
      </c>
      <c r="AG116" s="148">
        <f t="shared" si="325"/>
        <v>0</v>
      </c>
      <c r="AH116" s="148">
        <f t="shared" si="326"/>
        <v>0</v>
      </c>
      <c r="AI116" s="148">
        <f t="shared" si="327"/>
        <v>0</v>
      </c>
      <c r="AJ116" s="148" t="str">
        <f t="shared" si="328"/>
        <v>SAVE ET GARONNE 2</v>
      </c>
      <c r="AK116" s="172">
        <f t="shared" si="329"/>
        <v>0</v>
      </c>
      <c r="AL116" s="103">
        <f t="shared" si="330"/>
        <v>0</v>
      </c>
      <c r="AM116" s="20">
        <f t="shared" si="331"/>
        <v>0</v>
      </c>
      <c r="AN116" s="20">
        <f t="shared" si="332"/>
        <v>0</v>
      </c>
      <c r="AO116" s="20">
        <f t="shared" si="333"/>
        <v>0</v>
      </c>
      <c r="AP116" s="20">
        <f t="shared" si="312"/>
        <v>0</v>
      </c>
      <c r="AQ116" s="32" t="e">
        <f t="shared" si="313"/>
        <v>#DIV/0!</v>
      </c>
      <c r="AR116" s="32" t="e">
        <f t="shared" si="334"/>
        <v>#DIV/0!</v>
      </c>
      <c r="AS116" s="148"/>
      <c r="AT116" s="31">
        <f t="shared" si="335"/>
        <v>0</v>
      </c>
      <c r="AU116" s="31">
        <f t="shared" si="336"/>
        <v>0</v>
      </c>
      <c r="AV116" s="31">
        <f t="shared" si="337"/>
        <v>0</v>
      </c>
      <c r="AW116" s="31">
        <f t="shared" si="338"/>
        <v>0</v>
      </c>
      <c r="AX116" s="31">
        <f t="shared" si="314"/>
        <v>0</v>
      </c>
      <c r="AZ116" s="20">
        <v>0</v>
      </c>
      <c r="BA116" s="20">
        <v>0</v>
      </c>
      <c r="BB116" s="20">
        <v>0</v>
      </c>
      <c r="BC116" s="31" t="s">
        <v>82</v>
      </c>
      <c r="BD116" s="20">
        <v>0</v>
      </c>
      <c r="BE116" s="20">
        <v>0</v>
      </c>
      <c r="BF116" s="20">
        <v>0</v>
      </c>
      <c r="BG116" s="20">
        <v>0</v>
      </c>
      <c r="BH116" s="20">
        <v>0</v>
      </c>
      <c r="BI116" s="20">
        <v>0</v>
      </c>
      <c r="BJ116" s="32" t="e">
        <v>#DIV/0!</v>
      </c>
      <c r="BK116" s="32" t="e">
        <v>#DIV/0!</v>
      </c>
      <c r="BL116" s="31"/>
      <c r="BM116" s="31">
        <v>0</v>
      </c>
      <c r="BN116" s="31">
        <v>0</v>
      </c>
      <c r="BO116" s="31">
        <v>0</v>
      </c>
      <c r="BP116" s="31">
        <v>0</v>
      </c>
      <c r="BQ116" s="31">
        <v>0</v>
      </c>
      <c r="BR116" s="255"/>
      <c r="BS116" s="278">
        <v>3</v>
      </c>
      <c r="BT116" t="s">
        <v>26</v>
      </c>
      <c r="BU116" s="293" t="s">
        <v>104</v>
      </c>
      <c r="BV116" s="20" t="s">
        <v>68</v>
      </c>
      <c r="BW116" s="31" t="s">
        <v>166</v>
      </c>
      <c r="BX116" s="20">
        <v>12</v>
      </c>
      <c r="BY116" s="20">
        <v>111</v>
      </c>
      <c r="BZ116" s="20">
        <v>104</v>
      </c>
      <c r="CA116" s="20">
        <v>123</v>
      </c>
      <c r="CB116" s="20">
        <v>124</v>
      </c>
      <c r="CC116" s="20">
        <v>462</v>
      </c>
      <c r="CD116" s="32">
        <v>38.5</v>
      </c>
      <c r="CE116" s="32">
        <v>50.5</v>
      </c>
      <c r="CF116" s="31"/>
      <c r="CG116" s="31">
        <v>3</v>
      </c>
      <c r="CH116" s="31">
        <v>3</v>
      </c>
      <c r="CI116" s="31">
        <v>3</v>
      </c>
      <c r="CJ116" s="31">
        <v>3</v>
      </c>
      <c r="CK116" s="31">
        <v>12</v>
      </c>
    </row>
    <row r="117" spans="1:89" ht="18.95" customHeight="1" thickBot="1" x14ac:dyDescent="0.25">
      <c r="A117" s="88"/>
      <c r="B117" s="89"/>
      <c r="C117" s="89"/>
      <c r="D117" s="90"/>
      <c r="E117" s="143">
        <f t="shared" si="315"/>
        <v>0</v>
      </c>
      <c r="F117" s="92"/>
      <c r="G117" s="92"/>
      <c r="H117" s="92"/>
      <c r="I117" s="92"/>
      <c r="J117" s="58">
        <f t="shared" si="316"/>
        <v>0</v>
      </c>
      <c r="K117" s="144">
        <f t="shared" si="317"/>
        <v>0</v>
      </c>
      <c r="L117" s="92"/>
      <c r="M117" s="92"/>
      <c r="N117" s="92"/>
      <c r="O117" s="92"/>
      <c r="P117" s="58">
        <f t="shared" si="318"/>
        <v>0</v>
      </c>
      <c r="Q117" s="58">
        <f t="shared" si="319"/>
        <v>0</v>
      </c>
      <c r="R117" s="144">
        <f t="shared" si="320"/>
        <v>0</v>
      </c>
      <c r="S117" s="92"/>
      <c r="T117" s="92"/>
      <c r="U117" s="92"/>
      <c r="V117" s="92"/>
      <c r="W117" s="58">
        <f t="shared" si="321"/>
        <v>0</v>
      </c>
      <c r="X117" s="58">
        <f t="shared" si="322"/>
        <v>0</v>
      </c>
      <c r="Y117" s="144">
        <f t="shared" si="323"/>
        <v>0</v>
      </c>
      <c r="Z117" s="92"/>
      <c r="AA117" s="92"/>
      <c r="AB117" s="92"/>
      <c r="AC117" s="92"/>
      <c r="AD117" s="93">
        <f t="shared" si="324"/>
        <v>0</v>
      </c>
      <c r="AE117" s="93">
        <f t="shared" si="339"/>
        <v>0</v>
      </c>
      <c r="AG117" s="148">
        <f t="shared" si="325"/>
        <v>0</v>
      </c>
      <c r="AH117" s="148">
        <f t="shared" si="326"/>
        <v>0</v>
      </c>
      <c r="AI117" s="148">
        <f t="shared" si="327"/>
        <v>0</v>
      </c>
      <c r="AJ117" s="148" t="str">
        <f t="shared" si="328"/>
        <v>SAVE ET GARONNE 2</v>
      </c>
      <c r="AK117" s="172">
        <f t="shared" si="329"/>
        <v>0</v>
      </c>
      <c r="AL117" s="103">
        <f t="shared" si="330"/>
        <v>0</v>
      </c>
      <c r="AM117" s="20">
        <f t="shared" si="331"/>
        <v>0</v>
      </c>
      <c r="AN117" s="20">
        <f t="shared" si="332"/>
        <v>0</v>
      </c>
      <c r="AO117" s="20">
        <f t="shared" si="333"/>
        <v>0</v>
      </c>
      <c r="AP117" s="20">
        <f t="shared" si="312"/>
        <v>0</v>
      </c>
      <c r="AQ117" s="32" t="e">
        <f t="shared" si="313"/>
        <v>#DIV/0!</v>
      </c>
      <c r="AR117" s="32" t="e">
        <f t="shared" si="334"/>
        <v>#DIV/0!</v>
      </c>
      <c r="AS117" s="148"/>
      <c r="AT117" s="31">
        <f t="shared" si="335"/>
        <v>0</v>
      </c>
      <c r="AU117" s="31">
        <f t="shared" si="336"/>
        <v>0</v>
      </c>
      <c r="AV117" s="31">
        <f t="shared" si="337"/>
        <v>0</v>
      </c>
      <c r="AW117" s="31">
        <f t="shared" si="338"/>
        <v>0</v>
      </c>
      <c r="AX117" s="31">
        <f t="shared" si="314"/>
        <v>0</v>
      </c>
      <c r="AZ117" s="20">
        <v>0</v>
      </c>
      <c r="BA117" s="20">
        <v>0</v>
      </c>
      <c r="BB117" s="20">
        <v>0</v>
      </c>
      <c r="BC117" s="31" t="s">
        <v>171</v>
      </c>
      <c r="BD117" s="20">
        <v>0</v>
      </c>
      <c r="BE117" s="20">
        <v>0</v>
      </c>
      <c r="BF117" s="20">
        <v>0</v>
      </c>
      <c r="BG117" s="20">
        <v>0</v>
      </c>
      <c r="BH117" s="20">
        <v>0</v>
      </c>
      <c r="BI117" s="20">
        <v>0</v>
      </c>
      <c r="BJ117" s="32" t="e">
        <v>#DIV/0!</v>
      </c>
      <c r="BK117" s="32" t="e">
        <v>#DIV/0!</v>
      </c>
      <c r="BL117" s="31"/>
      <c r="BM117" s="31">
        <v>0</v>
      </c>
      <c r="BN117" s="31">
        <v>0</v>
      </c>
      <c r="BO117" s="31">
        <v>0</v>
      </c>
      <c r="BP117" s="31">
        <v>0</v>
      </c>
      <c r="BQ117" s="31">
        <v>0</v>
      </c>
      <c r="BR117" s="255"/>
      <c r="BS117" s="59">
        <v>4</v>
      </c>
      <c r="BT117" t="s">
        <v>26</v>
      </c>
      <c r="BU117" s="293" t="s">
        <v>39</v>
      </c>
      <c r="BV117" s="20" t="s">
        <v>226</v>
      </c>
      <c r="BW117" s="31" t="s">
        <v>213</v>
      </c>
      <c r="BX117" s="20">
        <v>9</v>
      </c>
      <c r="BY117" s="103">
        <v>96</v>
      </c>
      <c r="BZ117" s="20">
        <v>137</v>
      </c>
      <c r="CA117" s="20">
        <v>131</v>
      </c>
      <c r="CB117" s="20">
        <v>97</v>
      </c>
      <c r="CC117" s="20">
        <v>461</v>
      </c>
      <c r="CD117" s="32">
        <v>38.416666666666664</v>
      </c>
      <c r="CE117" s="32">
        <v>38.416666666666664</v>
      </c>
      <c r="CF117" s="31"/>
      <c r="CG117" s="31">
        <v>3</v>
      </c>
      <c r="CH117" s="31">
        <v>3</v>
      </c>
      <c r="CI117" s="31">
        <v>3</v>
      </c>
      <c r="CJ117" s="31">
        <v>3</v>
      </c>
      <c r="CK117" s="31">
        <v>12</v>
      </c>
    </row>
    <row r="118" spans="1:89" ht="18.95" customHeight="1" thickTop="1" thickBot="1" x14ac:dyDescent="0.25">
      <c r="A118" s="97" t="s">
        <v>88</v>
      </c>
      <c r="B118" s="58"/>
      <c r="C118" s="98"/>
      <c r="D118" s="99">
        <v>0</v>
      </c>
      <c r="E118" s="100">
        <f>SUM(E108:E117)</f>
        <v>75</v>
      </c>
      <c r="F118" s="41">
        <f>SUM(F108:F117)</f>
        <v>65</v>
      </c>
      <c r="G118" s="101">
        <f>SUM(G108:G117)</f>
        <v>66</v>
      </c>
      <c r="H118" s="99">
        <f>SUM(H108:H117)</f>
        <v>82</v>
      </c>
      <c r="I118" s="58"/>
      <c r="J118" s="41" t="s">
        <v>84</v>
      </c>
      <c r="K118" s="102">
        <f>SUM(K108:K117)</f>
        <v>75</v>
      </c>
      <c r="L118" s="41">
        <f>SUM(L108:L117)</f>
        <v>62</v>
      </c>
      <c r="M118" s="101">
        <f>SUM(M108:M117)</f>
        <v>80</v>
      </c>
      <c r="N118" s="101">
        <f>SUM(N108:N117)</f>
        <v>72</v>
      </c>
      <c r="O118" s="41"/>
      <c r="P118" s="41"/>
      <c r="Q118" s="41"/>
      <c r="R118" s="102">
        <f>SUM(R108:R117)</f>
        <v>90</v>
      </c>
      <c r="S118" s="41">
        <f>SUM(S108:S117)</f>
        <v>71</v>
      </c>
      <c r="T118" s="101">
        <f>SUM(T108:T117)</f>
        <v>58</v>
      </c>
      <c r="U118" s="101">
        <f>SUM(U108:U117)</f>
        <v>59</v>
      </c>
      <c r="V118" s="41"/>
      <c r="W118" s="41"/>
      <c r="X118" s="41"/>
      <c r="Y118" s="102">
        <f>SUM(Y108:Y117)</f>
        <v>90</v>
      </c>
      <c r="Z118" s="41">
        <f>SUM(Z108:Z117)</f>
        <v>53</v>
      </c>
      <c r="AA118" s="101">
        <f>SUM(AA108:AA117)</f>
        <v>54</v>
      </c>
      <c r="AB118" s="101">
        <f>SUM(AB108:AB117)</f>
        <v>51</v>
      </c>
      <c r="AC118" s="58"/>
      <c r="AD118" s="41"/>
      <c r="AE118" s="41"/>
      <c r="AG118" s="148">
        <f t="shared" si="325"/>
        <v>0</v>
      </c>
      <c r="AH118" s="148">
        <f t="shared" si="326"/>
        <v>0</v>
      </c>
      <c r="AI118" s="148">
        <f t="shared" si="327"/>
        <v>0</v>
      </c>
      <c r="AJ118" s="148" t="str">
        <f t="shared" si="328"/>
        <v>SAVE ET GARONNE 2</v>
      </c>
      <c r="AK118" s="172">
        <f t="shared" si="329"/>
        <v>0</v>
      </c>
      <c r="AL118" s="103">
        <f t="shared" si="330"/>
        <v>0</v>
      </c>
      <c r="AM118" s="20">
        <f t="shared" si="331"/>
        <v>0</v>
      </c>
      <c r="AN118" s="20">
        <f t="shared" si="332"/>
        <v>0</v>
      </c>
      <c r="AO118" s="20">
        <f t="shared" si="333"/>
        <v>0</v>
      </c>
      <c r="AP118" s="20">
        <f t="shared" si="312"/>
        <v>0</v>
      </c>
      <c r="AQ118" s="32" t="e">
        <f t="shared" si="313"/>
        <v>#DIV/0!</v>
      </c>
      <c r="AR118" s="32" t="e">
        <f t="shared" si="334"/>
        <v>#DIV/0!</v>
      </c>
      <c r="AS118" s="148"/>
      <c r="AT118" s="31">
        <f t="shared" si="335"/>
        <v>0</v>
      </c>
      <c r="AU118" s="31">
        <f t="shared" si="336"/>
        <v>0</v>
      </c>
      <c r="AV118" s="31">
        <f t="shared" si="337"/>
        <v>0</v>
      </c>
      <c r="AW118" s="31">
        <f t="shared" si="338"/>
        <v>0</v>
      </c>
      <c r="AX118" s="31">
        <f t="shared" si="314"/>
        <v>0</v>
      </c>
      <c r="AZ118" s="20">
        <v>0</v>
      </c>
      <c r="BA118" s="20">
        <v>0</v>
      </c>
      <c r="BB118" s="20">
        <v>0</v>
      </c>
      <c r="BC118" s="31" t="s">
        <v>171</v>
      </c>
      <c r="BD118" s="20">
        <v>0</v>
      </c>
      <c r="BE118" s="20">
        <v>0</v>
      </c>
      <c r="BF118" s="20">
        <v>0</v>
      </c>
      <c r="BG118" s="20">
        <v>0</v>
      </c>
      <c r="BH118" s="20">
        <v>0</v>
      </c>
      <c r="BI118" s="20">
        <v>0</v>
      </c>
      <c r="BJ118" s="32" t="e">
        <v>#DIV/0!</v>
      </c>
      <c r="BK118" s="32" t="e">
        <v>#DIV/0!</v>
      </c>
      <c r="BL118" s="31"/>
      <c r="BM118" s="31">
        <v>0</v>
      </c>
      <c r="BN118" s="31">
        <v>0</v>
      </c>
      <c r="BO118" s="31">
        <v>0</v>
      </c>
      <c r="BP118" s="31">
        <v>0</v>
      </c>
      <c r="BQ118" s="31">
        <v>0</v>
      </c>
      <c r="BR118" s="255"/>
      <c r="BS118" s="59">
        <v>5</v>
      </c>
      <c r="BT118" t="s">
        <v>26</v>
      </c>
      <c r="BU118" s="291" t="s">
        <v>83</v>
      </c>
      <c r="BV118" s="291" t="s">
        <v>75</v>
      </c>
      <c r="BW118" s="284" t="s">
        <v>211</v>
      </c>
      <c r="BX118" s="172">
        <v>8</v>
      </c>
      <c r="BY118" s="103">
        <v>120</v>
      </c>
      <c r="BZ118" s="20">
        <v>113</v>
      </c>
      <c r="CA118" s="20">
        <v>121</v>
      </c>
      <c r="CB118" s="20">
        <v>105</v>
      </c>
      <c r="CC118" s="20">
        <v>459</v>
      </c>
      <c r="CD118" s="32">
        <v>38.25</v>
      </c>
      <c r="CE118" s="32">
        <v>46.25</v>
      </c>
      <c r="CF118" s="148"/>
      <c r="CG118" s="31">
        <v>3</v>
      </c>
      <c r="CH118" s="31">
        <v>3</v>
      </c>
      <c r="CI118" s="31">
        <v>3</v>
      </c>
      <c r="CJ118" s="31">
        <v>3</v>
      </c>
      <c r="CK118" s="31">
        <v>12</v>
      </c>
    </row>
    <row r="119" spans="1:89" ht="18.95" customHeight="1" thickBot="1" x14ac:dyDescent="0.25">
      <c r="A119" s="104" t="s">
        <v>131</v>
      </c>
      <c r="B119" s="105"/>
      <c r="C119" s="105"/>
      <c r="D119" s="105"/>
      <c r="E119" s="105"/>
      <c r="F119" s="105"/>
      <c r="G119" s="105"/>
      <c r="H119" s="296">
        <f>SUM(J108:J117)/($H$105*4)</f>
        <v>17.75</v>
      </c>
      <c r="I119" s="296"/>
      <c r="J119" s="58">
        <f>F118+G118+H118+I118</f>
        <v>213</v>
      </c>
      <c r="K119" s="107"/>
      <c r="L119" s="106"/>
      <c r="M119" s="296">
        <f>SUM(P108:P117)/($N$105*4)</f>
        <v>17.833333333333332</v>
      </c>
      <c r="N119" s="296"/>
      <c r="O119" s="296"/>
      <c r="P119" s="58">
        <f>SUM(L118:O118)</f>
        <v>214</v>
      </c>
      <c r="Q119" s="105"/>
      <c r="R119" s="108"/>
      <c r="S119" s="105"/>
      <c r="T119" s="105"/>
      <c r="U119" s="296">
        <f>SUM(W108:W117)/($U$105*4)</f>
        <v>15.666666666666666</v>
      </c>
      <c r="V119" s="296"/>
      <c r="W119" s="58">
        <f>SUM(S118:V118)</f>
        <v>188</v>
      </c>
      <c r="X119" s="58"/>
      <c r="Y119" s="108"/>
      <c r="Z119" s="105"/>
      <c r="AA119" s="105"/>
      <c r="AB119" s="296">
        <f>SUM(AD108:AD117)/(AB$105*4)</f>
        <v>13.166666666666666</v>
      </c>
      <c r="AC119" s="296"/>
      <c r="AD119" s="58">
        <f>SUM(Z118:AC118)</f>
        <v>158</v>
      </c>
      <c r="AE119" s="58"/>
      <c r="AG119" s="148" t="str">
        <f t="shared" ref="AG119:AG128" si="340">A229</f>
        <v>S</v>
      </c>
      <c r="AH119" s="148" t="str">
        <f t="shared" ref="AH119:AH128" si="341">B229</f>
        <v>BELLOUBET</v>
      </c>
      <c r="AI119" s="148" t="str">
        <f t="shared" ref="AI119:AI128" si="342">C229</f>
        <v>THOMAS</v>
      </c>
      <c r="AJ119" s="148" t="str">
        <f t="shared" ref="AJ119:AJ128" si="343">$B$226</f>
        <v>SENOUILLAC 1</v>
      </c>
      <c r="AK119" s="172">
        <f t="shared" ref="AK119:AK128" si="344">D229</f>
        <v>9</v>
      </c>
      <c r="AL119" s="20">
        <f t="shared" ref="AL119:AL128" si="345">J229</f>
        <v>136</v>
      </c>
      <c r="AM119" s="20">
        <f t="shared" ref="AM119:AM128" si="346">P229</f>
        <v>133</v>
      </c>
      <c r="AN119" s="20">
        <f t="shared" ref="AN119:AN128" si="347">W229</f>
        <v>142</v>
      </c>
      <c r="AO119" s="20">
        <f t="shared" ref="AO119:AO128" si="348">AD229</f>
        <v>132</v>
      </c>
      <c r="AP119" s="20">
        <f t="shared" si="312"/>
        <v>543</v>
      </c>
      <c r="AQ119" s="32">
        <f t="shared" si="313"/>
        <v>45.25</v>
      </c>
      <c r="AR119" s="32">
        <f t="shared" ref="AR119:AR128" si="349">AQ119+D229</f>
        <v>54.25</v>
      </c>
      <c r="AS119" s="148"/>
      <c r="AT119" s="31">
        <f t="shared" ref="AT119:AT128" si="350">IF(AL119&gt;0,$H$226,0)</f>
        <v>3</v>
      </c>
      <c r="AU119" s="31">
        <f t="shared" ref="AU119:AU128" si="351">IF(AM119&gt;0,$N$226,0)</f>
        <v>3</v>
      </c>
      <c r="AV119" s="31">
        <f t="shared" ref="AV119:AV128" si="352">IF(AN119&gt;0,$U$226,0)</f>
        <v>3</v>
      </c>
      <c r="AW119" s="31">
        <f t="shared" ref="AW119:AW128" si="353">IF(AO119&gt;0,$AB$226,0)</f>
        <v>3</v>
      </c>
      <c r="AX119" s="31">
        <f t="shared" si="314"/>
        <v>12</v>
      </c>
      <c r="AZ119" s="20">
        <v>0</v>
      </c>
      <c r="BA119" s="20">
        <v>0</v>
      </c>
      <c r="BB119" s="20">
        <v>0</v>
      </c>
      <c r="BC119" s="31" t="s">
        <v>171</v>
      </c>
      <c r="BD119" s="20">
        <v>0</v>
      </c>
      <c r="BE119" s="20">
        <v>0</v>
      </c>
      <c r="BF119" s="20">
        <v>0</v>
      </c>
      <c r="BG119" s="20">
        <v>0</v>
      </c>
      <c r="BH119" s="20">
        <v>0</v>
      </c>
      <c r="BI119" s="20">
        <v>0</v>
      </c>
      <c r="BJ119" s="32" t="e">
        <v>#DIV/0!</v>
      </c>
      <c r="BK119" s="32" t="e">
        <v>#DIV/0!</v>
      </c>
      <c r="BL119" s="31"/>
      <c r="BM119" s="31">
        <v>0</v>
      </c>
      <c r="BN119" s="31">
        <v>0</v>
      </c>
      <c r="BO119" s="31">
        <v>0</v>
      </c>
      <c r="BP119" s="31">
        <v>0</v>
      </c>
      <c r="BQ119" s="31">
        <v>0</v>
      </c>
      <c r="BR119" s="255"/>
      <c r="BS119" s="59">
        <v>6</v>
      </c>
      <c r="BT119" t="s">
        <v>26</v>
      </c>
      <c r="BU119" s="291" t="s">
        <v>85</v>
      </c>
      <c r="BV119" s="291" t="s">
        <v>86</v>
      </c>
      <c r="BW119" s="284" t="s">
        <v>173</v>
      </c>
      <c r="BX119" s="172">
        <v>8</v>
      </c>
      <c r="BY119" s="103">
        <v>107</v>
      </c>
      <c r="BZ119" s="20">
        <v>120</v>
      </c>
      <c r="CA119" s="20">
        <v>123</v>
      </c>
      <c r="CB119" s="20">
        <v>108</v>
      </c>
      <c r="CC119" s="20">
        <v>458</v>
      </c>
      <c r="CD119" s="32">
        <v>38.166666666666664</v>
      </c>
      <c r="CE119" s="32">
        <v>46.166666666666664</v>
      </c>
      <c r="CF119" s="148"/>
      <c r="CG119" s="31">
        <v>3</v>
      </c>
      <c r="CH119" s="31">
        <v>3</v>
      </c>
      <c r="CI119" s="31">
        <v>3</v>
      </c>
      <c r="CJ119" s="31">
        <v>3</v>
      </c>
      <c r="CK119" s="31">
        <v>12</v>
      </c>
    </row>
    <row r="120" spans="1:89" ht="18.95" customHeight="1" thickTop="1" thickBot="1" x14ac:dyDescent="0.25">
      <c r="A120" s="104" t="s">
        <v>93</v>
      </c>
      <c r="B120" s="105"/>
      <c r="C120" s="105"/>
      <c r="D120" s="105"/>
      <c r="E120" s="105"/>
      <c r="F120" s="105"/>
      <c r="G120" s="105"/>
      <c r="H120" s="109" t="s">
        <v>13</v>
      </c>
      <c r="I120" s="110"/>
      <c r="J120" s="111">
        <f>J119+E118</f>
        <v>288</v>
      </c>
      <c r="K120" s="112"/>
      <c r="L120" s="105"/>
      <c r="M120" s="105"/>
      <c r="N120" s="105"/>
      <c r="O120" s="109" t="s">
        <v>13</v>
      </c>
      <c r="P120" s="110"/>
      <c r="Q120" s="111">
        <f>P119+K118</f>
        <v>289</v>
      </c>
      <c r="R120" s="108"/>
      <c r="S120" s="105"/>
      <c r="T120" s="105"/>
      <c r="U120" s="105"/>
      <c r="V120" s="109" t="s">
        <v>13</v>
      </c>
      <c r="W120" s="110"/>
      <c r="X120" s="111">
        <f>R118+W119</f>
        <v>278</v>
      </c>
      <c r="Y120" s="108"/>
      <c r="Z120" s="105"/>
      <c r="AA120" s="105"/>
      <c r="AB120" s="105"/>
      <c r="AC120" s="109" t="s">
        <v>13</v>
      </c>
      <c r="AD120" s="110"/>
      <c r="AE120" s="111">
        <f>Y118+AD119</f>
        <v>248</v>
      </c>
      <c r="AG120" s="148" t="str">
        <f t="shared" si="340"/>
        <v>S</v>
      </c>
      <c r="AH120" s="148" t="str">
        <f t="shared" si="341"/>
        <v>LEMOUZY</v>
      </c>
      <c r="AI120" s="148" t="str">
        <f t="shared" si="342"/>
        <v>VINCENT</v>
      </c>
      <c r="AJ120" s="148" t="str">
        <f t="shared" si="343"/>
        <v>SENOUILLAC 1</v>
      </c>
      <c r="AK120" s="172">
        <f t="shared" si="344"/>
        <v>8</v>
      </c>
      <c r="AL120" s="103">
        <f t="shared" si="345"/>
        <v>107</v>
      </c>
      <c r="AM120" s="20">
        <f t="shared" si="346"/>
        <v>120</v>
      </c>
      <c r="AN120" s="20">
        <f t="shared" si="347"/>
        <v>123</v>
      </c>
      <c r="AO120" s="20">
        <f t="shared" si="348"/>
        <v>108</v>
      </c>
      <c r="AP120" s="20">
        <f t="shared" si="312"/>
        <v>458</v>
      </c>
      <c r="AQ120" s="32">
        <f t="shared" si="313"/>
        <v>38.166666666666664</v>
      </c>
      <c r="AR120" s="32">
        <f t="shared" si="349"/>
        <v>46.166666666666664</v>
      </c>
      <c r="AS120" s="148"/>
      <c r="AT120" s="31">
        <f t="shared" si="350"/>
        <v>3</v>
      </c>
      <c r="AU120" s="31">
        <f t="shared" si="351"/>
        <v>3</v>
      </c>
      <c r="AV120" s="31">
        <f t="shared" si="352"/>
        <v>3</v>
      </c>
      <c r="AW120" s="31">
        <f t="shared" si="353"/>
        <v>3</v>
      </c>
      <c r="AX120" s="31">
        <f t="shared" si="314"/>
        <v>12</v>
      </c>
      <c r="AZ120" s="20">
        <v>0</v>
      </c>
      <c r="BA120" s="20">
        <v>0</v>
      </c>
      <c r="BB120" s="20">
        <v>0</v>
      </c>
      <c r="BC120" s="31" t="s">
        <v>171</v>
      </c>
      <c r="BD120" s="20">
        <v>0</v>
      </c>
      <c r="BE120" s="20">
        <v>0</v>
      </c>
      <c r="BF120" s="20">
        <v>0</v>
      </c>
      <c r="BG120" s="20">
        <v>0</v>
      </c>
      <c r="BH120" s="20">
        <v>0</v>
      </c>
      <c r="BI120" s="20">
        <v>0</v>
      </c>
      <c r="BJ120" s="32" t="e">
        <v>#DIV/0!</v>
      </c>
      <c r="BK120" s="32" t="e">
        <v>#DIV/0!</v>
      </c>
      <c r="BL120" s="31"/>
      <c r="BM120" s="31">
        <v>0</v>
      </c>
      <c r="BN120" s="31">
        <v>0</v>
      </c>
      <c r="BO120" s="31">
        <v>0</v>
      </c>
      <c r="BP120" s="31">
        <v>0</v>
      </c>
      <c r="BQ120" s="31">
        <v>0</v>
      </c>
      <c r="BR120" s="255"/>
      <c r="BS120" s="59">
        <v>7</v>
      </c>
      <c r="BT120" t="s">
        <v>26</v>
      </c>
      <c r="BU120" s="293" t="s">
        <v>184</v>
      </c>
      <c r="BV120" s="20" t="s">
        <v>87</v>
      </c>
      <c r="BW120" s="31" t="s">
        <v>171</v>
      </c>
      <c r="BX120" s="20">
        <v>11</v>
      </c>
      <c r="BY120" s="20">
        <v>108</v>
      </c>
      <c r="BZ120" s="20">
        <v>110</v>
      </c>
      <c r="CA120" s="20">
        <v>110</v>
      </c>
      <c r="CB120" s="20">
        <v>96</v>
      </c>
      <c r="CC120" s="20">
        <v>424</v>
      </c>
      <c r="CD120" s="32">
        <v>35.333333333333336</v>
      </c>
      <c r="CE120" s="32">
        <v>46.333333333333336</v>
      </c>
      <c r="CF120" s="31"/>
      <c r="CG120" s="31">
        <v>3</v>
      </c>
      <c r="CH120" s="31">
        <v>3</v>
      </c>
      <c r="CI120" s="31">
        <v>3</v>
      </c>
      <c r="CJ120" s="31">
        <v>3</v>
      </c>
      <c r="CK120" s="31">
        <v>12</v>
      </c>
    </row>
    <row r="121" spans="1:89" ht="18.95" customHeight="1" thickTop="1" thickBot="1" x14ac:dyDescent="0.25">
      <c r="A121" s="114" t="s">
        <v>41</v>
      </c>
      <c r="B121" s="115"/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09" t="s">
        <v>13</v>
      </c>
      <c r="P121" s="110"/>
      <c r="Q121" s="111">
        <f>(J120+Q120)</f>
        <v>577</v>
      </c>
      <c r="R121" s="116"/>
      <c r="S121" s="115"/>
      <c r="T121" s="115"/>
      <c r="U121" s="115" t="s">
        <v>84</v>
      </c>
      <c r="V121" s="109" t="s">
        <v>13</v>
      </c>
      <c r="W121" s="110"/>
      <c r="X121" s="111">
        <f>J120+Q120+X120</f>
        <v>855</v>
      </c>
      <c r="Y121" s="116"/>
      <c r="Z121" s="115"/>
      <c r="AA121" s="115"/>
      <c r="AB121" s="115" t="s">
        <v>84</v>
      </c>
      <c r="AC121" s="109" t="s">
        <v>13</v>
      </c>
      <c r="AD121" s="110"/>
      <c r="AE121" s="111">
        <f>J120+Q120+X120+AE120</f>
        <v>1103</v>
      </c>
      <c r="AG121" s="148">
        <f t="shared" si="340"/>
        <v>0</v>
      </c>
      <c r="AH121" s="148">
        <f t="shared" si="341"/>
        <v>0</v>
      </c>
      <c r="AI121" s="148">
        <f t="shared" si="342"/>
        <v>0</v>
      </c>
      <c r="AJ121" s="148" t="str">
        <f t="shared" si="343"/>
        <v>SENOUILLAC 1</v>
      </c>
      <c r="AK121" s="172">
        <f t="shared" si="344"/>
        <v>0</v>
      </c>
      <c r="AL121" s="103">
        <f t="shared" si="345"/>
        <v>0</v>
      </c>
      <c r="AM121" s="20">
        <f t="shared" si="346"/>
        <v>0</v>
      </c>
      <c r="AN121" s="20">
        <f t="shared" si="347"/>
        <v>0</v>
      </c>
      <c r="AO121" s="20">
        <f t="shared" si="348"/>
        <v>0</v>
      </c>
      <c r="AP121" s="20">
        <f t="shared" si="312"/>
        <v>0</v>
      </c>
      <c r="AQ121" s="32" t="e">
        <f t="shared" si="313"/>
        <v>#DIV/0!</v>
      </c>
      <c r="AR121" s="32" t="e">
        <f t="shared" si="349"/>
        <v>#DIV/0!</v>
      </c>
      <c r="AS121" s="148"/>
      <c r="AT121" s="31">
        <f t="shared" si="350"/>
        <v>0</v>
      </c>
      <c r="AU121" s="31">
        <f t="shared" si="351"/>
        <v>0</v>
      </c>
      <c r="AV121" s="31">
        <f t="shared" si="352"/>
        <v>0</v>
      </c>
      <c r="AW121" s="31">
        <f t="shared" si="353"/>
        <v>0</v>
      </c>
      <c r="AX121" s="31">
        <f t="shared" si="314"/>
        <v>0</v>
      </c>
      <c r="AZ121" s="20">
        <v>0</v>
      </c>
      <c r="BA121" s="20">
        <v>0</v>
      </c>
      <c r="BB121" s="20">
        <v>0</v>
      </c>
      <c r="BC121" s="31" t="s">
        <v>171</v>
      </c>
      <c r="BD121" s="20">
        <v>0</v>
      </c>
      <c r="BE121" s="20">
        <v>0</v>
      </c>
      <c r="BF121" s="20">
        <v>0</v>
      </c>
      <c r="BG121" s="20">
        <v>0</v>
      </c>
      <c r="BH121" s="20">
        <v>0</v>
      </c>
      <c r="BI121" s="20">
        <v>0</v>
      </c>
      <c r="BJ121" s="32" t="e">
        <v>#DIV/0!</v>
      </c>
      <c r="BK121" s="32" t="e">
        <v>#DIV/0!</v>
      </c>
      <c r="BL121" s="31"/>
      <c r="BM121" s="31">
        <v>0</v>
      </c>
      <c r="BN121" s="31">
        <v>0</v>
      </c>
      <c r="BO121" s="31">
        <v>0</v>
      </c>
      <c r="BP121" s="31">
        <v>0</v>
      </c>
      <c r="BQ121" s="31">
        <v>0</v>
      </c>
      <c r="BR121" s="255"/>
      <c r="BS121" s="59">
        <v>8</v>
      </c>
      <c r="BT121" t="s">
        <v>26</v>
      </c>
      <c r="BU121" s="172" t="s">
        <v>125</v>
      </c>
      <c r="BV121" s="172" t="s">
        <v>126</v>
      </c>
      <c r="BW121" s="148" t="s">
        <v>177</v>
      </c>
      <c r="BX121" s="172">
        <v>14</v>
      </c>
      <c r="BY121" s="103">
        <v>107</v>
      </c>
      <c r="BZ121" s="20">
        <v>103</v>
      </c>
      <c r="CA121" s="20">
        <v>107</v>
      </c>
      <c r="CB121" s="20">
        <v>101</v>
      </c>
      <c r="CC121" s="20">
        <v>418</v>
      </c>
      <c r="CD121" s="32">
        <v>34.833333333333336</v>
      </c>
      <c r="CE121" s="32">
        <v>34.833333333333336</v>
      </c>
      <c r="CF121" s="148"/>
      <c r="CG121" s="31">
        <v>3</v>
      </c>
      <c r="CH121" s="31">
        <v>3</v>
      </c>
      <c r="CI121" s="31">
        <v>3</v>
      </c>
      <c r="CJ121" s="31">
        <v>3</v>
      </c>
      <c r="CK121" s="31">
        <v>12</v>
      </c>
    </row>
    <row r="122" spans="1:89" ht="18.95" customHeight="1" thickTop="1" thickBot="1" x14ac:dyDescent="0.25">
      <c r="A122" s="119"/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1"/>
      <c r="P122" s="120"/>
      <c r="Q122" s="120"/>
      <c r="R122" s="120"/>
      <c r="S122" s="120"/>
      <c r="T122" s="120"/>
      <c r="U122" s="120"/>
      <c r="V122" s="121"/>
      <c r="W122" s="120"/>
      <c r="X122" s="120"/>
      <c r="Y122" s="120"/>
      <c r="Z122" s="120"/>
      <c r="AA122" s="120"/>
      <c r="AB122" s="120"/>
      <c r="AC122" s="121"/>
      <c r="AD122" s="120"/>
      <c r="AE122" s="120"/>
      <c r="AG122" s="148">
        <f t="shared" si="340"/>
        <v>0</v>
      </c>
      <c r="AH122" s="148">
        <f t="shared" si="341"/>
        <v>0</v>
      </c>
      <c r="AI122" s="148">
        <f t="shared" si="342"/>
        <v>0</v>
      </c>
      <c r="AJ122" s="148" t="str">
        <f t="shared" si="343"/>
        <v>SENOUILLAC 1</v>
      </c>
      <c r="AK122" s="172">
        <f t="shared" si="344"/>
        <v>0</v>
      </c>
      <c r="AL122" s="103">
        <f t="shared" si="345"/>
        <v>0</v>
      </c>
      <c r="AM122" s="20">
        <f t="shared" si="346"/>
        <v>0</v>
      </c>
      <c r="AN122" s="20">
        <f t="shared" si="347"/>
        <v>0</v>
      </c>
      <c r="AO122" s="20">
        <f t="shared" si="348"/>
        <v>0</v>
      </c>
      <c r="AP122" s="20">
        <f t="shared" si="312"/>
        <v>0</v>
      </c>
      <c r="AQ122" s="32" t="e">
        <f t="shared" si="313"/>
        <v>#DIV/0!</v>
      </c>
      <c r="AR122" s="32" t="e">
        <f t="shared" si="349"/>
        <v>#DIV/0!</v>
      </c>
      <c r="AS122" s="148"/>
      <c r="AT122" s="31">
        <f t="shared" si="350"/>
        <v>0</v>
      </c>
      <c r="AU122" s="31">
        <f t="shared" si="351"/>
        <v>0</v>
      </c>
      <c r="AV122" s="31">
        <f t="shared" si="352"/>
        <v>0</v>
      </c>
      <c r="AW122" s="31">
        <f t="shared" si="353"/>
        <v>0</v>
      </c>
      <c r="AX122" s="31">
        <f t="shared" si="314"/>
        <v>0</v>
      </c>
      <c r="AZ122" s="148">
        <v>0</v>
      </c>
      <c r="BA122" s="148">
        <v>0</v>
      </c>
      <c r="BB122" s="148">
        <v>0</v>
      </c>
      <c r="BC122" s="148" t="s">
        <v>171</v>
      </c>
      <c r="BD122" s="172">
        <v>0</v>
      </c>
      <c r="BE122" s="103">
        <v>0</v>
      </c>
      <c r="BF122" s="20">
        <v>0</v>
      </c>
      <c r="BG122" s="20">
        <v>0</v>
      </c>
      <c r="BH122" s="20">
        <v>0</v>
      </c>
      <c r="BI122" s="20">
        <v>0</v>
      </c>
      <c r="BJ122" s="32" t="e">
        <v>#DIV/0!</v>
      </c>
      <c r="BK122" s="32" t="e">
        <v>#DIV/0!</v>
      </c>
      <c r="BL122" s="148"/>
      <c r="BM122" s="31">
        <v>0</v>
      </c>
      <c r="BN122" s="31">
        <v>0</v>
      </c>
      <c r="BO122" s="31">
        <v>0</v>
      </c>
      <c r="BP122" s="31">
        <v>0</v>
      </c>
      <c r="BQ122" s="31">
        <v>0</v>
      </c>
      <c r="BR122" s="255"/>
      <c r="BS122" s="59">
        <v>9</v>
      </c>
      <c r="BT122" t="s">
        <v>26</v>
      </c>
      <c r="BU122" s="293" t="s">
        <v>119</v>
      </c>
      <c r="BV122" s="20" t="s">
        <v>38</v>
      </c>
      <c r="BW122" s="31" t="s">
        <v>179</v>
      </c>
      <c r="BX122" s="20">
        <v>13</v>
      </c>
      <c r="BY122" s="103">
        <v>91</v>
      </c>
      <c r="BZ122" s="20">
        <v>97</v>
      </c>
      <c r="CA122" s="20">
        <v>117</v>
      </c>
      <c r="CB122" s="20">
        <v>88</v>
      </c>
      <c r="CC122" s="20">
        <v>393</v>
      </c>
      <c r="CD122" s="32">
        <v>32.75</v>
      </c>
      <c r="CE122" s="32">
        <v>32.75</v>
      </c>
      <c r="CF122" s="31"/>
      <c r="CG122" s="31">
        <v>3</v>
      </c>
      <c r="CH122" s="31">
        <v>3</v>
      </c>
      <c r="CI122" s="31">
        <v>3</v>
      </c>
      <c r="CJ122" s="31">
        <v>3</v>
      </c>
      <c r="CK122" s="31">
        <v>12</v>
      </c>
    </row>
    <row r="123" spans="1:89" ht="18.95" customHeight="1" thickBot="1" x14ac:dyDescent="0.25">
      <c r="AG123" s="148">
        <f t="shared" si="340"/>
        <v>0</v>
      </c>
      <c r="AH123" s="148">
        <f t="shared" si="341"/>
        <v>0</v>
      </c>
      <c r="AI123" s="148">
        <f t="shared" si="342"/>
        <v>0</v>
      </c>
      <c r="AJ123" s="148" t="str">
        <f t="shared" si="343"/>
        <v>SENOUILLAC 1</v>
      </c>
      <c r="AK123" s="172">
        <f t="shared" si="344"/>
        <v>0</v>
      </c>
      <c r="AL123" s="103">
        <f t="shared" si="345"/>
        <v>0</v>
      </c>
      <c r="AM123" s="20">
        <f t="shared" si="346"/>
        <v>0</v>
      </c>
      <c r="AN123" s="20">
        <f t="shared" si="347"/>
        <v>0</v>
      </c>
      <c r="AO123" s="20">
        <f t="shared" si="348"/>
        <v>0</v>
      </c>
      <c r="AP123" s="20">
        <f t="shared" si="312"/>
        <v>0</v>
      </c>
      <c r="AQ123" s="32" t="e">
        <f t="shared" si="313"/>
        <v>#DIV/0!</v>
      </c>
      <c r="AR123" s="32" t="e">
        <f t="shared" si="349"/>
        <v>#DIV/0!</v>
      </c>
      <c r="AS123" s="148"/>
      <c r="AT123" s="31">
        <f t="shared" si="350"/>
        <v>0</v>
      </c>
      <c r="AU123" s="31">
        <f t="shared" si="351"/>
        <v>0</v>
      </c>
      <c r="AV123" s="31">
        <f t="shared" si="352"/>
        <v>0</v>
      </c>
      <c r="AW123" s="31">
        <f t="shared" si="353"/>
        <v>0</v>
      </c>
      <c r="AX123" s="31">
        <f t="shared" si="314"/>
        <v>0</v>
      </c>
      <c r="AZ123" s="148">
        <v>0</v>
      </c>
      <c r="BA123" s="148">
        <v>0</v>
      </c>
      <c r="BB123" s="148">
        <v>0</v>
      </c>
      <c r="BC123" s="148" t="s">
        <v>238</v>
      </c>
      <c r="BD123" s="172">
        <v>0</v>
      </c>
      <c r="BE123" s="103">
        <v>0</v>
      </c>
      <c r="BF123" s="20">
        <v>0</v>
      </c>
      <c r="BG123" s="20">
        <v>0</v>
      </c>
      <c r="BH123" s="20">
        <v>0</v>
      </c>
      <c r="BI123" s="20">
        <v>0</v>
      </c>
      <c r="BJ123" s="32" t="e">
        <v>#DIV/0!</v>
      </c>
      <c r="BK123" s="32" t="e">
        <v>#DIV/0!</v>
      </c>
      <c r="BL123" s="148"/>
      <c r="BM123" s="31">
        <v>0</v>
      </c>
      <c r="BN123" s="31">
        <v>0</v>
      </c>
      <c r="BO123" s="31">
        <v>0</v>
      </c>
      <c r="BP123" s="31">
        <v>0</v>
      </c>
      <c r="BQ123" s="31">
        <v>0</v>
      </c>
      <c r="BR123" s="255"/>
      <c r="BS123" s="59">
        <v>10</v>
      </c>
      <c r="BT123" t="s">
        <v>26</v>
      </c>
      <c r="BU123" s="172" t="s">
        <v>129</v>
      </c>
      <c r="BV123" s="172" t="s">
        <v>187</v>
      </c>
      <c r="BW123" s="148" t="s">
        <v>172</v>
      </c>
      <c r="BX123" s="172">
        <v>8</v>
      </c>
      <c r="BY123" s="103">
        <v>119</v>
      </c>
      <c r="BZ123" s="20">
        <v>0</v>
      </c>
      <c r="CA123" s="20">
        <v>125</v>
      </c>
      <c r="CB123" s="20">
        <v>133</v>
      </c>
      <c r="CC123" s="20">
        <v>377</v>
      </c>
      <c r="CD123" s="32">
        <v>41.888888888888886</v>
      </c>
      <c r="CE123" s="32">
        <v>49.888888888888886</v>
      </c>
      <c r="CF123" s="148"/>
      <c r="CG123" s="31">
        <v>3</v>
      </c>
      <c r="CH123" s="31">
        <v>0</v>
      </c>
      <c r="CI123" s="31">
        <v>3</v>
      </c>
      <c r="CJ123" s="31">
        <v>3</v>
      </c>
      <c r="CK123" s="31">
        <v>9</v>
      </c>
    </row>
    <row r="124" spans="1:89" ht="18.95" customHeight="1" thickBot="1" x14ac:dyDescent="0.25">
      <c r="AG124" s="148">
        <f t="shared" si="340"/>
        <v>0</v>
      </c>
      <c r="AH124" s="148">
        <f t="shared" si="341"/>
        <v>0</v>
      </c>
      <c r="AI124" s="148">
        <f t="shared" si="342"/>
        <v>0</v>
      </c>
      <c r="AJ124" s="148" t="str">
        <f t="shared" si="343"/>
        <v>SENOUILLAC 1</v>
      </c>
      <c r="AK124" s="172">
        <f t="shared" si="344"/>
        <v>0</v>
      </c>
      <c r="AL124" s="103">
        <f t="shared" si="345"/>
        <v>0</v>
      </c>
      <c r="AM124" s="20">
        <f t="shared" si="346"/>
        <v>0</v>
      </c>
      <c r="AN124" s="20">
        <f t="shared" si="347"/>
        <v>0</v>
      </c>
      <c r="AO124" s="20">
        <f t="shared" si="348"/>
        <v>0</v>
      </c>
      <c r="AP124" s="20">
        <f t="shared" si="312"/>
        <v>0</v>
      </c>
      <c r="AQ124" s="32" t="e">
        <f t="shared" si="313"/>
        <v>#DIV/0!</v>
      </c>
      <c r="AR124" s="32" t="e">
        <f t="shared" si="349"/>
        <v>#DIV/0!</v>
      </c>
      <c r="AS124" s="148"/>
      <c r="AT124" s="31">
        <f t="shared" si="350"/>
        <v>0</v>
      </c>
      <c r="AU124" s="31">
        <f t="shared" si="351"/>
        <v>0</v>
      </c>
      <c r="AV124" s="31">
        <f t="shared" si="352"/>
        <v>0</v>
      </c>
      <c r="AW124" s="31">
        <f t="shared" si="353"/>
        <v>0</v>
      </c>
      <c r="AX124" s="31">
        <f t="shared" si="314"/>
        <v>0</v>
      </c>
      <c r="AZ124" s="148">
        <v>0</v>
      </c>
      <c r="BA124" s="148">
        <v>0</v>
      </c>
      <c r="BB124" s="148">
        <v>0</v>
      </c>
      <c r="BC124" s="148" t="s">
        <v>238</v>
      </c>
      <c r="BD124" s="172">
        <v>0</v>
      </c>
      <c r="BE124" s="103">
        <v>0</v>
      </c>
      <c r="BF124" s="20">
        <v>0</v>
      </c>
      <c r="BG124" s="20">
        <v>0</v>
      </c>
      <c r="BH124" s="20">
        <v>0</v>
      </c>
      <c r="BI124" s="20">
        <v>0</v>
      </c>
      <c r="BJ124" s="32" t="e">
        <v>#DIV/0!</v>
      </c>
      <c r="BK124" s="32" t="e">
        <v>#DIV/0!</v>
      </c>
      <c r="BL124" s="148"/>
      <c r="BM124" s="31">
        <v>0</v>
      </c>
      <c r="BN124" s="31">
        <v>0</v>
      </c>
      <c r="BO124" s="31">
        <v>0</v>
      </c>
      <c r="BP124" s="31">
        <v>0</v>
      </c>
      <c r="BQ124" s="31">
        <v>0</v>
      </c>
      <c r="BR124" s="255"/>
      <c r="BS124" s="59">
        <v>11</v>
      </c>
      <c r="BT124" t="s">
        <v>26</v>
      </c>
      <c r="BU124" s="172" t="s">
        <v>186</v>
      </c>
      <c r="BV124" s="172" t="s">
        <v>34</v>
      </c>
      <c r="BW124" s="148" t="s">
        <v>179</v>
      </c>
      <c r="BX124" s="172">
        <v>9</v>
      </c>
      <c r="BY124" s="103">
        <v>113</v>
      </c>
      <c r="BZ124" s="20">
        <v>0</v>
      </c>
      <c r="CA124" s="20">
        <v>126</v>
      </c>
      <c r="CB124" s="20">
        <v>104</v>
      </c>
      <c r="CC124" s="20">
        <v>343</v>
      </c>
      <c r="CD124" s="32">
        <v>38.111111111111114</v>
      </c>
      <c r="CE124" s="32">
        <v>38.111111111111114</v>
      </c>
      <c r="CF124" s="148"/>
      <c r="CG124" s="31">
        <v>3</v>
      </c>
      <c r="CH124" s="31">
        <v>0</v>
      </c>
      <c r="CI124" s="31">
        <v>3</v>
      </c>
      <c r="CJ124" s="31">
        <v>3</v>
      </c>
      <c r="CK124" s="31">
        <v>9</v>
      </c>
    </row>
    <row r="125" spans="1:89" ht="18.95" customHeight="1" thickTop="1" thickBot="1" x14ac:dyDescent="0.25">
      <c r="A125" s="11"/>
      <c r="B125" s="297" t="s">
        <v>238</v>
      </c>
      <c r="C125" s="297"/>
      <c r="D125" s="297"/>
      <c r="E125" s="298" t="s">
        <v>7</v>
      </c>
      <c r="F125" s="298"/>
      <c r="G125" s="298"/>
      <c r="H125" s="60">
        <f>$H$4</f>
        <v>3</v>
      </c>
      <c r="I125" s="13"/>
      <c r="J125" s="14"/>
      <c r="K125" s="298" t="s">
        <v>7</v>
      </c>
      <c r="L125" s="298"/>
      <c r="M125" s="298"/>
      <c r="N125" s="60">
        <f>$N$4</f>
        <v>3</v>
      </c>
      <c r="O125" s="14"/>
      <c r="P125" s="14"/>
      <c r="Q125" s="14"/>
      <c r="R125" s="298" t="s">
        <v>7</v>
      </c>
      <c r="S125" s="298"/>
      <c r="T125" s="298"/>
      <c r="U125" s="60">
        <f>$U$4</f>
        <v>3</v>
      </c>
      <c r="V125" s="14"/>
      <c r="W125" s="14"/>
      <c r="X125" s="14"/>
      <c r="Y125" s="298" t="s">
        <v>7</v>
      </c>
      <c r="Z125" s="298"/>
      <c r="AA125" s="298"/>
      <c r="AB125" s="60">
        <v>3</v>
      </c>
      <c r="AC125" s="14"/>
      <c r="AD125" s="14"/>
      <c r="AE125" s="14"/>
      <c r="AG125" s="148">
        <f t="shared" si="340"/>
        <v>0</v>
      </c>
      <c r="AH125" s="148">
        <f t="shared" si="341"/>
        <v>0</v>
      </c>
      <c r="AI125" s="148">
        <f t="shared" si="342"/>
        <v>0</v>
      </c>
      <c r="AJ125" s="148" t="str">
        <f t="shared" si="343"/>
        <v>SENOUILLAC 1</v>
      </c>
      <c r="AK125" s="172">
        <f t="shared" si="344"/>
        <v>0</v>
      </c>
      <c r="AL125" s="103">
        <f t="shared" si="345"/>
        <v>0</v>
      </c>
      <c r="AM125" s="20">
        <f t="shared" si="346"/>
        <v>0</v>
      </c>
      <c r="AN125" s="20">
        <f t="shared" si="347"/>
        <v>0</v>
      </c>
      <c r="AO125" s="20">
        <f t="shared" si="348"/>
        <v>0</v>
      </c>
      <c r="AP125" s="20">
        <f t="shared" si="312"/>
        <v>0</v>
      </c>
      <c r="AQ125" s="32" t="e">
        <f t="shared" si="313"/>
        <v>#DIV/0!</v>
      </c>
      <c r="AR125" s="32" t="e">
        <f t="shared" si="349"/>
        <v>#DIV/0!</v>
      </c>
      <c r="AS125" s="148"/>
      <c r="AT125" s="31">
        <f t="shared" si="350"/>
        <v>0</v>
      </c>
      <c r="AU125" s="31">
        <f t="shared" si="351"/>
        <v>0</v>
      </c>
      <c r="AV125" s="31">
        <f t="shared" si="352"/>
        <v>0</v>
      </c>
      <c r="AW125" s="31">
        <f t="shared" si="353"/>
        <v>0</v>
      </c>
      <c r="AX125" s="31">
        <f t="shared" si="314"/>
        <v>0</v>
      </c>
      <c r="AZ125" s="148">
        <v>0</v>
      </c>
      <c r="BA125" s="148">
        <v>0</v>
      </c>
      <c r="BB125" s="148">
        <v>0</v>
      </c>
      <c r="BC125" s="148" t="s">
        <v>238</v>
      </c>
      <c r="BD125" s="172">
        <v>0</v>
      </c>
      <c r="BE125" s="103">
        <v>0</v>
      </c>
      <c r="BF125" s="20">
        <v>0</v>
      </c>
      <c r="BG125" s="20">
        <v>0</v>
      </c>
      <c r="BH125" s="20">
        <v>0</v>
      </c>
      <c r="BI125" s="20">
        <v>0</v>
      </c>
      <c r="BJ125" s="32" t="e">
        <v>#DIV/0!</v>
      </c>
      <c r="BK125" s="32" t="e">
        <v>#DIV/0!</v>
      </c>
      <c r="BL125" s="148"/>
      <c r="BM125" s="31">
        <v>0</v>
      </c>
      <c r="BN125" s="31">
        <v>0</v>
      </c>
      <c r="BO125" s="31">
        <v>0</v>
      </c>
      <c r="BP125" s="31">
        <v>0</v>
      </c>
      <c r="BQ125" s="31">
        <v>0</v>
      </c>
      <c r="BR125" s="255"/>
      <c r="BS125" s="59">
        <v>12</v>
      </c>
      <c r="BT125" t="s">
        <v>26</v>
      </c>
      <c r="BU125" s="291" t="s">
        <v>45</v>
      </c>
      <c r="BV125" s="291" t="s">
        <v>35</v>
      </c>
      <c r="BW125" s="284" t="s">
        <v>210</v>
      </c>
      <c r="BX125" s="172">
        <v>10</v>
      </c>
      <c r="BY125" s="103">
        <v>108</v>
      </c>
      <c r="BZ125" s="20">
        <v>123</v>
      </c>
      <c r="CA125" s="20">
        <v>0</v>
      </c>
      <c r="CB125" s="20">
        <v>109</v>
      </c>
      <c r="CC125" s="20">
        <v>340</v>
      </c>
      <c r="CD125" s="32">
        <v>37.777777777777779</v>
      </c>
      <c r="CE125" s="32">
        <v>37.777777777777779</v>
      </c>
      <c r="CF125" s="148"/>
      <c r="CG125" s="31">
        <v>3</v>
      </c>
      <c r="CH125" s="31">
        <v>3</v>
      </c>
      <c r="CI125" s="31">
        <v>0</v>
      </c>
      <c r="CJ125" s="31">
        <v>3</v>
      </c>
      <c r="CK125" s="31">
        <v>9</v>
      </c>
    </row>
    <row r="126" spans="1:89" ht="18.95" customHeight="1" thickTop="1" thickBot="1" x14ac:dyDescent="0.25">
      <c r="A126" s="16"/>
      <c r="B126" s="17" t="s">
        <v>22</v>
      </c>
      <c r="C126" s="17"/>
      <c r="D126" s="17"/>
      <c r="E126" s="18">
        <f>$H$4</f>
        <v>3</v>
      </c>
      <c r="F126" s="294" t="str">
        <f>$F$5</f>
        <v>VALENCE</v>
      </c>
      <c r="G126" s="294"/>
      <c r="H126" s="294"/>
      <c r="I126" s="294"/>
      <c r="J126" s="294"/>
      <c r="K126" s="18">
        <f>$N$4</f>
        <v>3</v>
      </c>
      <c r="L126" s="294" t="str">
        <f>$L$5</f>
        <v>TOULOUSE</v>
      </c>
      <c r="M126" s="294"/>
      <c r="N126" s="294"/>
      <c r="O126" s="294"/>
      <c r="P126" s="294"/>
      <c r="Q126" s="294"/>
      <c r="R126" s="18">
        <f>$U$4</f>
        <v>3</v>
      </c>
      <c r="S126" s="294" t="str">
        <f>$S$5</f>
        <v>LE SEQUESTRE</v>
      </c>
      <c r="T126" s="294"/>
      <c r="U126" s="294"/>
      <c r="V126" s="294"/>
      <c r="W126" s="294"/>
      <c r="X126" s="294"/>
      <c r="Y126" s="18">
        <f>$AB$4</f>
        <v>3</v>
      </c>
      <c r="Z126" s="295" t="str">
        <f>$Z$5</f>
        <v>MIRANDOL</v>
      </c>
      <c r="AA126" s="295"/>
      <c r="AB126" s="295"/>
      <c r="AC126" s="295"/>
      <c r="AD126" s="295"/>
      <c r="AE126" s="295"/>
      <c r="AG126" s="148">
        <f t="shared" si="340"/>
        <v>0</v>
      </c>
      <c r="AH126" s="148">
        <f t="shared" si="341"/>
        <v>0</v>
      </c>
      <c r="AI126" s="148">
        <f t="shared" si="342"/>
        <v>0</v>
      </c>
      <c r="AJ126" s="148" t="str">
        <f t="shared" si="343"/>
        <v>SENOUILLAC 1</v>
      </c>
      <c r="AK126" s="172">
        <f t="shared" si="344"/>
        <v>0</v>
      </c>
      <c r="AL126" s="103">
        <f t="shared" si="345"/>
        <v>0</v>
      </c>
      <c r="AM126" s="20">
        <f t="shared" si="346"/>
        <v>0</v>
      </c>
      <c r="AN126" s="20">
        <f t="shared" si="347"/>
        <v>0</v>
      </c>
      <c r="AO126" s="20">
        <f>AD157</f>
        <v>0</v>
      </c>
      <c r="AP126" s="20">
        <f t="shared" si="312"/>
        <v>0</v>
      </c>
      <c r="AQ126" s="32" t="e">
        <f t="shared" si="313"/>
        <v>#DIV/0!</v>
      </c>
      <c r="AR126" s="32" t="e">
        <f t="shared" si="349"/>
        <v>#DIV/0!</v>
      </c>
      <c r="AS126" s="148"/>
      <c r="AT126" s="31">
        <f t="shared" si="350"/>
        <v>0</v>
      </c>
      <c r="AU126" s="31">
        <f t="shared" si="351"/>
        <v>0</v>
      </c>
      <c r="AV126" s="31">
        <f t="shared" si="352"/>
        <v>0</v>
      </c>
      <c r="AW126" s="31">
        <f t="shared" si="353"/>
        <v>0</v>
      </c>
      <c r="AX126" s="31">
        <f t="shared" si="314"/>
        <v>0</v>
      </c>
      <c r="AZ126" s="148">
        <v>0</v>
      </c>
      <c r="BA126" s="148">
        <v>0</v>
      </c>
      <c r="BB126" s="148">
        <v>0</v>
      </c>
      <c r="BC126" s="148" t="s">
        <v>238</v>
      </c>
      <c r="BD126" s="172">
        <v>0</v>
      </c>
      <c r="BE126" s="103">
        <v>0</v>
      </c>
      <c r="BF126" s="20">
        <v>0</v>
      </c>
      <c r="BG126" s="20">
        <v>0</v>
      </c>
      <c r="BH126" s="20">
        <v>0</v>
      </c>
      <c r="BI126" s="20">
        <v>0</v>
      </c>
      <c r="BJ126" s="32" t="e">
        <v>#DIV/0!</v>
      </c>
      <c r="BK126" s="32" t="e">
        <v>#DIV/0!</v>
      </c>
      <c r="BL126" s="257"/>
      <c r="BM126" s="31">
        <v>0</v>
      </c>
      <c r="BN126" s="31">
        <v>0</v>
      </c>
      <c r="BO126" s="31">
        <v>0</v>
      </c>
      <c r="BP126" s="31">
        <v>0</v>
      </c>
      <c r="BQ126" s="31">
        <v>0</v>
      </c>
      <c r="BR126" s="255"/>
      <c r="BS126" s="59">
        <v>13</v>
      </c>
      <c r="BT126" t="s">
        <v>26</v>
      </c>
      <c r="BU126" s="293" t="s">
        <v>96</v>
      </c>
      <c r="BV126" s="20" t="s">
        <v>97</v>
      </c>
      <c r="BW126" s="31" t="s">
        <v>169</v>
      </c>
      <c r="BX126" s="20">
        <v>9</v>
      </c>
      <c r="BY126" s="103">
        <v>0</v>
      </c>
      <c r="BZ126" s="20">
        <v>110</v>
      </c>
      <c r="CA126" s="20">
        <v>105</v>
      </c>
      <c r="CB126" s="20">
        <v>108</v>
      </c>
      <c r="CC126" s="20">
        <v>323</v>
      </c>
      <c r="CD126" s="32">
        <v>35.888888888888886</v>
      </c>
      <c r="CE126" s="32">
        <v>44.888888888888886</v>
      </c>
      <c r="CF126" s="31"/>
      <c r="CG126" s="31">
        <v>0</v>
      </c>
      <c r="CH126" s="31">
        <v>3</v>
      </c>
      <c r="CI126" s="31">
        <v>3</v>
      </c>
      <c r="CJ126" s="31">
        <v>3</v>
      </c>
      <c r="CK126" s="31">
        <v>9</v>
      </c>
    </row>
    <row r="127" spans="1:89" ht="18.95" customHeight="1" thickBot="1" x14ac:dyDescent="0.25">
      <c r="A127" s="28" t="s">
        <v>8</v>
      </c>
      <c r="B127" s="28" t="s">
        <v>9</v>
      </c>
      <c r="C127" s="28" t="s">
        <v>10</v>
      </c>
      <c r="D127" s="28" t="s">
        <v>31</v>
      </c>
      <c r="E127" s="94" t="s">
        <v>32</v>
      </c>
      <c r="F127" s="28">
        <v>1</v>
      </c>
      <c r="G127" s="28">
        <v>2</v>
      </c>
      <c r="H127" s="28">
        <v>3</v>
      </c>
      <c r="I127" s="28">
        <v>4</v>
      </c>
      <c r="J127" s="28" t="s">
        <v>21</v>
      </c>
      <c r="K127" s="29" t="s">
        <v>32</v>
      </c>
      <c r="L127" s="28">
        <v>1</v>
      </c>
      <c r="M127" s="28">
        <v>2</v>
      </c>
      <c r="N127" s="28">
        <v>3</v>
      </c>
      <c r="O127" s="28">
        <v>4</v>
      </c>
      <c r="P127" s="28" t="s">
        <v>21</v>
      </c>
      <c r="Q127" s="28" t="s">
        <v>33</v>
      </c>
      <c r="R127" s="29" t="s">
        <v>32</v>
      </c>
      <c r="S127" s="28">
        <v>1</v>
      </c>
      <c r="T127" s="28">
        <v>2</v>
      </c>
      <c r="U127" s="28">
        <v>3</v>
      </c>
      <c r="V127" s="28">
        <v>4</v>
      </c>
      <c r="W127" s="28" t="s">
        <v>21</v>
      </c>
      <c r="X127" s="28" t="s">
        <v>33</v>
      </c>
      <c r="Y127" s="29" t="s">
        <v>32</v>
      </c>
      <c r="Z127" s="28">
        <v>1</v>
      </c>
      <c r="AA127" s="28">
        <v>2</v>
      </c>
      <c r="AB127" s="28">
        <v>3</v>
      </c>
      <c r="AC127" s="28">
        <v>4</v>
      </c>
      <c r="AD127" s="28" t="s">
        <v>21</v>
      </c>
      <c r="AE127" s="28" t="s">
        <v>33</v>
      </c>
      <c r="AG127" s="148">
        <f t="shared" si="340"/>
        <v>0</v>
      </c>
      <c r="AH127" s="148">
        <f t="shared" si="341"/>
        <v>0</v>
      </c>
      <c r="AI127" s="148">
        <f t="shared" si="342"/>
        <v>0</v>
      </c>
      <c r="AJ127" s="148" t="str">
        <f t="shared" si="343"/>
        <v>SENOUILLAC 1</v>
      </c>
      <c r="AK127" s="172">
        <f t="shared" si="344"/>
        <v>0</v>
      </c>
      <c r="AL127" s="103">
        <f t="shared" si="345"/>
        <v>0</v>
      </c>
      <c r="AM127" s="20">
        <f t="shared" si="346"/>
        <v>0</v>
      </c>
      <c r="AN127" s="20">
        <f t="shared" si="347"/>
        <v>0</v>
      </c>
      <c r="AO127" s="20">
        <f t="shared" si="348"/>
        <v>0</v>
      </c>
      <c r="AP127" s="20">
        <f t="shared" si="312"/>
        <v>0</v>
      </c>
      <c r="AQ127" s="32" t="e">
        <f t="shared" si="313"/>
        <v>#DIV/0!</v>
      </c>
      <c r="AR127" s="32" t="e">
        <f t="shared" si="349"/>
        <v>#DIV/0!</v>
      </c>
      <c r="AT127" s="31">
        <f t="shared" si="350"/>
        <v>0</v>
      </c>
      <c r="AU127" s="31">
        <f t="shared" si="351"/>
        <v>0</v>
      </c>
      <c r="AV127" s="31">
        <f t="shared" si="352"/>
        <v>0</v>
      </c>
      <c r="AW127" s="31">
        <f t="shared" si="353"/>
        <v>0</v>
      </c>
      <c r="AX127" s="31">
        <f t="shared" si="314"/>
        <v>0</v>
      </c>
      <c r="AZ127" s="148">
        <v>0</v>
      </c>
      <c r="BA127" s="148">
        <v>0</v>
      </c>
      <c r="BB127" s="148">
        <v>0</v>
      </c>
      <c r="BC127" s="148" t="s">
        <v>238</v>
      </c>
      <c r="BD127" s="172">
        <v>0</v>
      </c>
      <c r="BE127" s="103">
        <v>0</v>
      </c>
      <c r="BF127" s="20">
        <v>0</v>
      </c>
      <c r="BG127" s="20">
        <v>0</v>
      </c>
      <c r="BH127" s="20">
        <v>0</v>
      </c>
      <c r="BI127" s="20">
        <v>0</v>
      </c>
      <c r="BJ127" s="32" t="e">
        <v>#DIV/0!</v>
      </c>
      <c r="BK127" s="32" t="e">
        <v>#DIV/0!</v>
      </c>
      <c r="BL127" s="257"/>
      <c r="BM127" s="31">
        <v>0</v>
      </c>
      <c r="BN127" s="31">
        <v>0</v>
      </c>
      <c r="BO127" s="31">
        <v>0</v>
      </c>
      <c r="BP127" s="31">
        <v>0</v>
      </c>
      <c r="BQ127" s="31">
        <v>0</v>
      </c>
      <c r="BR127" s="255"/>
      <c r="BS127" s="59">
        <v>14</v>
      </c>
      <c r="BT127" t="s">
        <v>26</v>
      </c>
      <c r="BU127" s="291" t="s">
        <v>72</v>
      </c>
      <c r="BV127" s="291" t="s">
        <v>73</v>
      </c>
      <c r="BW127" s="284" t="s">
        <v>211</v>
      </c>
      <c r="BX127" s="172">
        <v>12</v>
      </c>
      <c r="BY127" s="103">
        <v>96</v>
      </c>
      <c r="BZ127" s="20">
        <v>91</v>
      </c>
      <c r="CA127" s="20">
        <v>110</v>
      </c>
      <c r="CB127" s="20">
        <v>0</v>
      </c>
      <c r="CC127" s="20">
        <v>297</v>
      </c>
      <c r="CD127" s="32">
        <v>33</v>
      </c>
      <c r="CE127" s="32">
        <v>45</v>
      </c>
      <c r="CF127" s="148"/>
      <c r="CG127" s="31">
        <v>3</v>
      </c>
      <c r="CH127" s="31">
        <v>3</v>
      </c>
      <c r="CI127" s="31">
        <v>3</v>
      </c>
      <c r="CJ127" s="31">
        <v>0</v>
      </c>
      <c r="CK127" s="31">
        <v>9</v>
      </c>
    </row>
    <row r="128" spans="1:89" ht="18.95" customHeight="1" thickTop="1" thickBot="1" x14ac:dyDescent="0.25">
      <c r="A128" s="35" t="s">
        <v>102</v>
      </c>
      <c r="B128" s="36" t="s">
        <v>194</v>
      </c>
      <c r="C128" s="36" t="s">
        <v>132</v>
      </c>
      <c r="D128" s="37">
        <v>16</v>
      </c>
      <c r="E128" s="127">
        <f t="shared" ref="E128:E137" si="354">IF(F128&gt;0,D128*$E$126,0)</f>
        <v>48</v>
      </c>
      <c r="F128" s="38">
        <v>21</v>
      </c>
      <c r="G128" s="38">
        <v>20</v>
      </c>
      <c r="H128" s="38">
        <v>35</v>
      </c>
      <c r="I128" s="38"/>
      <c r="J128" s="39">
        <f t="shared" ref="J128:J137" si="355">F128+G128+H128+I128</f>
        <v>76</v>
      </c>
      <c r="K128" s="40">
        <f t="shared" ref="K128:K137" si="356">IF(L128&gt;0,D128*$K$126,0)</f>
        <v>48</v>
      </c>
      <c r="L128" s="38">
        <v>30</v>
      </c>
      <c r="M128" s="38">
        <v>19</v>
      </c>
      <c r="N128" s="38">
        <v>23</v>
      </c>
      <c r="O128" s="38"/>
      <c r="P128" s="41">
        <f t="shared" ref="P128:P137" si="357">L128+M128+N128+O128</f>
        <v>72</v>
      </c>
      <c r="Q128" s="41">
        <f t="shared" ref="Q128:Q137" si="358">J128+P128</f>
        <v>148</v>
      </c>
      <c r="R128" s="40">
        <f t="shared" ref="R128:R137" si="359">IF(S128&gt;0,D128*$R$126,0)</f>
        <v>0</v>
      </c>
      <c r="S128" s="38"/>
      <c r="T128" s="38"/>
      <c r="U128" s="38"/>
      <c r="V128" s="38"/>
      <c r="W128" s="41">
        <f t="shared" ref="W128:W137" si="360">S128+T128+U128+V128</f>
        <v>0</v>
      </c>
      <c r="X128" s="41">
        <f t="shared" ref="X128:X137" si="361">J128+P128+W128</f>
        <v>148</v>
      </c>
      <c r="Y128" s="40">
        <f t="shared" ref="Y128:Y137" si="362">IF(Z128&gt;0,D128*$Y$126,0)</f>
        <v>48</v>
      </c>
      <c r="Z128" s="38">
        <v>32</v>
      </c>
      <c r="AA128" s="38">
        <v>33</v>
      </c>
      <c r="AB128" s="38">
        <v>26</v>
      </c>
      <c r="AC128" s="38"/>
      <c r="AD128" s="41">
        <f t="shared" ref="AD128:AD130" si="363">Z128+AA128+AB128+AC128</f>
        <v>91</v>
      </c>
      <c r="AE128" s="41">
        <f>J128+P128+W128+AD128</f>
        <v>239</v>
      </c>
      <c r="AG128" s="148">
        <f t="shared" si="340"/>
        <v>0</v>
      </c>
      <c r="AH128" s="148">
        <f t="shared" si="341"/>
        <v>0</v>
      </c>
      <c r="AI128" s="148">
        <f t="shared" si="342"/>
        <v>0</v>
      </c>
      <c r="AJ128" s="148" t="str">
        <f t="shared" si="343"/>
        <v>SENOUILLAC 1</v>
      </c>
      <c r="AK128" s="172">
        <f t="shared" si="344"/>
        <v>0</v>
      </c>
      <c r="AL128" s="103">
        <f t="shared" si="345"/>
        <v>0</v>
      </c>
      <c r="AM128" s="20">
        <f t="shared" si="346"/>
        <v>0</v>
      </c>
      <c r="AN128" s="20">
        <f t="shared" si="347"/>
        <v>0</v>
      </c>
      <c r="AO128" s="20">
        <f t="shared" si="348"/>
        <v>0</v>
      </c>
      <c r="AP128" s="20">
        <f t="shared" si="312"/>
        <v>0</v>
      </c>
      <c r="AQ128" s="32" t="e">
        <f t="shared" si="313"/>
        <v>#DIV/0!</v>
      </c>
      <c r="AR128" s="32" t="e">
        <f t="shared" si="349"/>
        <v>#DIV/0!</v>
      </c>
      <c r="AT128" s="31">
        <f t="shared" si="350"/>
        <v>0</v>
      </c>
      <c r="AU128" s="31">
        <f t="shared" si="351"/>
        <v>0</v>
      </c>
      <c r="AV128" s="31">
        <f t="shared" si="352"/>
        <v>0</v>
      </c>
      <c r="AW128" s="31">
        <f t="shared" si="353"/>
        <v>0</v>
      </c>
      <c r="AX128" s="31">
        <f t="shared" si="314"/>
        <v>0</v>
      </c>
      <c r="AZ128" s="148">
        <v>0</v>
      </c>
      <c r="BA128" s="148">
        <v>0</v>
      </c>
      <c r="BB128" s="148">
        <v>0</v>
      </c>
      <c r="BC128" s="148" t="s">
        <v>238</v>
      </c>
      <c r="BD128" s="172">
        <v>0</v>
      </c>
      <c r="BE128" s="103">
        <v>0</v>
      </c>
      <c r="BF128" s="20">
        <v>0</v>
      </c>
      <c r="BG128" s="20">
        <v>0</v>
      </c>
      <c r="BH128" s="20">
        <v>0</v>
      </c>
      <c r="BI128" s="20">
        <v>0</v>
      </c>
      <c r="BJ128" s="32" t="e">
        <v>#DIV/0!</v>
      </c>
      <c r="BK128" s="32" t="e">
        <v>#DIV/0!</v>
      </c>
      <c r="BL128" s="257"/>
      <c r="BM128" s="31">
        <v>0</v>
      </c>
      <c r="BN128" s="31">
        <v>0</v>
      </c>
      <c r="BO128" s="31">
        <v>0</v>
      </c>
      <c r="BP128" s="31">
        <v>0</v>
      </c>
      <c r="BQ128" s="31">
        <v>0</v>
      </c>
      <c r="BR128" s="255"/>
      <c r="BS128" s="59">
        <v>15</v>
      </c>
      <c r="BT128" t="s">
        <v>26</v>
      </c>
      <c r="BU128" s="293" t="s">
        <v>216</v>
      </c>
      <c r="BV128" s="20" t="s">
        <v>188</v>
      </c>
      <c r="BW128" s="31" t="s">
        <v>178</v>
      </c>
      <c r="BX128" s="20">
        <v>15</v>
      </c>
      <c r="BY128" s="20">
        <v>0</v>
      </c>
      <c r="BZ128" s="20">
        <v>89</v>
      </c>
      <c r="CA128" s="20">
        <v>95</v>
      </c>
      <c r="CB128" s="20">
        <v>88</v>
      </c>
      <c r="CC128" s="20">
        <v>272</v>
      </c>
      <c r="CD128" s="32">
        <v>30.222222222222221</v>
      </c>
      <c r="CE128" s="32">
        <v>30.222222222222221</v>
      </c>
      <c r="CF128" s="31"/>
      <c r="CG128" s="31">
        <v>0</v>
      </c>
      <c r="CH128" s="31">
        <v>3</v>
      </c>
      <c r="CI128" s="31">
        <v>3</v>
      </c>
      <c r="CJ128" s="31">
        <v>3</v>
      </c>
      <c r="CK128" s="31">
        <v>9</v>
      </c>
    </row>
    <row r="129" spans="1:89" ht="18.95" customHeight="1" thickBot="1" x14ac:dyDescent="0.25">
      <c r="A129" s="52" t="s">
        <v>102</v>
      </c>
      <c r="B129" s="53" t="s">
        <v>195</v>
      </c>
      <c r="C129" s="53" t="s">
        <v>38</v>
      </c>
      <c r="D129" s="54">
        <v>15</v>
      </c>
      <c r="E129" s="55">
        <f t="shared" si="354"/>
        <v>0</v>
      </c>
      <c r="F129" s="56"/>
      <c r="G129" s="56"/>
      <c r="H129" s="56"/>
      <c r="I129" s="56"/>
      <c r="J129" s="57">
        <f t="shared" si="355"/>
        <v>0</v>
      </c>
      <c r="K129" s="29">
        <f t="shared" si="356"/>
        <v>0</v>
      </c>
      <c r="L129" s="56"/>
      <c r="M129" s="56"/>
      <c r="N129" s="56"/>
      <c r="O129" s="56"/>
      <c r="P129" s="58">
        <f t="shared" si="357"/>
        <v>0</v>
      </c>
      <c r="Q129" s="58">
        <f t="shared" si="358"/>
        <v>0</v>
      </c>
      <c r="R129" s="29">
        <f t="shared" si="359"/>
        <v>0</v>
      </c>
      <c r="S129" s="56"/>
      <c r="T129" s="56"/>
      <c r="U129" s="56"/>
      <c r="V129" s="56"/>
      <c r="W129" s="58">
        <f t="shared" si="360"/>
        <v>0</v>
      </c>
      <c r="X129" s="58">
        <f t="shared" si="361"/>
        <v>0</v>
      </c>
      <c r="Y129" s="29">
        <f t="shared" si="362"/>
        <v>0</v>
      </c>
      <c r="Z129" s="56"/>
      <c r="AA129" s="56"/>
      <c r="AB129" s="56"/>
      <c r="AC129" s="56"/>
      <c r="AD129" s="58">
        <f t="shared" si="363"/>
        <v>0</v>
      </c>
      <c r="AE129" s="58">
        <f>J129+P129+W129+AD129</f>
        <v>0</v>
      </c>
      <c r="AG129" s="148" t="str">
        <f t="shared" ref="AG129:AG138" si="364">A249</f>
        <v>S</v>
      </c>
      <c r="AH129" s="148" t="str">
        <f t="shared" ref="AH129:AH138" si="365">B249</f>
        <v>RAYNAL</v>
      </c>
      <c r="AI129" s="148" t="str">
        <f t="shared" ref="AI129:AI138" si="366">C249</f>
        <v>GERARD</v>
      </c>
      <c r="AJ129" s="148" t="str">
        <f>$B$246</f>
        <v>SQAAT2</v>
      </c>
      <c r="AK129" s="172">
        <f t="shared" ref="AK129:AK138" si="367">D249</f>
        <v>8</v>
      </c>
      <c r="AL129" s="20">
        <f t="shared" ref="AL129:AL138" si="368">J249</f>
        <v>120</v>
      </c>
      <c r="AM129" s="20">
        <f t="shared" ref="AM129:AM138" si="369">P249</f>
        <v>113</v>
      </c>
      <c r="AN129" s="20">
        <f t="shared" ref="AN129:AN138" si="370">W249</f>
        <v>121</v>
      </c>
      <c r="AO129" s="20">
        <f t="shared" ref="AO129:AO138" si="371">AD249</f>
        <v>105</v>
      </c>
      <c r="AP129" s="20">
        <f t="shared" si="312"/>
        <v>459</v>
      </c>
      <c r="AQ129" s="32">
        <f t="shared" si="313"/>
        <v>38.25</v>
      </c>
      <c r="AR129" s="32">
        <f t="shared" ref="AR129:AR138" si="372">AQ129+D249</f>
        <v>46.25</v>
      </c>
      <c r="AT129" s="31">
        <f t="shared" ref="AT129:AT138" si="373">IF(AL129&gt;0,$H$246,0)</f>
        <v>3</v>
      </c>
      <c r="AU129" s="31">
        <f t="shared" ref="AU129:AU138" si="374">IF(AM129&gt;0,$N$246,0)</f>
        <v>3</v>
      </c>
      <c r="AV129" s="31">
        <f t="shared" ref="AV129:AV138" si="375">IF(AN129&gt;0,$U$246,0)</f>
        <v>3</v>
      </c>
      <c r="AW129" s="31">
        <f t="shared" ref="AW129:AW138" si="376">IF(AO129&gt;0,$AB$246,0)</f>
        <v>3</v>
      </c>
      <c r="AX129" s="31">
        <f t="shared" si="314"/>
        <v>12</v>
      </c>
      <c r="AZ129" s="148">
        <v>0</v>
      </c>
      <c r="BA129" s="148">
        <v>0</v>
      </c>
      <c r="BB129" s="148">
        <v>0</v>
      </c>
      <c r="BC129" s="148" t="s">
        <v>120</v>
      </c>
      <c r="BD129" s="172">
        <v>0</v>
      </c>
      <c r="BE129" s="103">
        <v>0</v>
      </c>
      <c r="BF129" s="20">
        <v>0</v>
      </c>
      <c r="BG129" s="20">
        <v>0</v>
      </c>
      <c r="BH129" s="20">
        <v>0</v>
      </c>
      <c r="BI129" s="20">
        <v>0</v>
      </c>
      <c r="BJ129" s="32" t="e">
        <v>#DIV/0!</v>
      </c>
      <c r="BK129" s="32" t="e">
        <v>#DIV/0!</v>
      </c>
      <c r="BL129" s="257"/>
      <c r="BM129" s="31">
        <v>0</v>
      </c>
      <c r="BN129" s="31">
        <v>0</v>
      </c>
      <c r="BO129" s="31">
        <v>0</v>
      </c>
      <c r="BP129" s="31">
        <v>0</v>
      </c>
      <c r="BQ129" s="31">
        <v>0</v>
      </c>
      <c r="BR129" s="255"/>
      <c r="BS129" s="59">
        <v>16</v>
      </c>
      <c r="BT129" s="1" t="s">
        <v>26</v>
      </c>
      <c r="BU129" s="293" t="s">
        <v>196</v>
      </c>
      <c r="BV129" s="20" t="s">
        <v>103</v>
      </c>
      <c r="BW129" s="31" t="s">
        <v>169</v>
      </c>
      <c r="BX129" s="20">
        <v>9</v>
      </c>
      <c r="BY129" s="103">
        <v>126</v>
      </c>
      <c r="BZ129" s="20">
        <v>135</v>
      </c>
      <c r="CA129" s="20">
        <v>0</v>
      </c>
      <c r="CB129" s="20">
        <v>0</v>
      </c>
      <c r="CC129" s="20">
        <v>261</v>
      </c>
      <c r="CD129" s="32">
        <v>43.5</v>
      </c>
      <c r="CE129" s="32">
        <v>52.5</v>
      </c>
      <c r="CF129" s="31"/>
      <c r="CG129" s="31">
        <v>3</v>
      </c>
      <c r="CH129" s="31">
        <v>3</v>
      </c>
      <c r="CI129" s="31">
        <v>0</v>
      </c>
      <c r="CJ129" s="31">
        <v>0</v>
      </c>
      <c r="CK129" s="31">
        <v>6</v>
      </c>
    </row>
    <row r="130" spans="1:89" ht="18.95" customHeight="1" thickBot="1" x14ac:dyDescent="0.25">
      <c r="A130" s="52" t="s">
        <v>102</v>
      </c>
      <c r="B130" s="53" t="s">
        <v>164</v>
      </c>
      <c r="C130" s="53" t="s">
        <v>124</v>
      </c>
      <c r="D130" s="54">
        <v>17</v>
      </c>
      <c r="E130" s="55">
        <f t="shared" si="354"/>
        <v>51</v>
      </c>
      <c r="F130" s="56">
        <v>32</v>
      </c>
      <c r="G130" s="56">
        <v>32</v>
      </c>
      <c r="H130" s="56">
        <v>28</v>
      </c>
      <c r="I130" s="56"/>
      <c r="J130" s="58">
        <f t="shared" si="355"/>
        <v>92</v>
      </c>
      <c r="K130" s="29">
        <f t="shared" si="356"/>
        <v>0</v>
      </c>
      <c r="L130" s="56"/>
      <c r="M130" s="56"/>
      <c r="N130" s="56"/>
      <c r="O130" s="56"/>
      <c r="P130" s="58">
        <f t="shared" si="357"/>
        <v>0</v>
      </c>
      <c r="Q130" s="58">
        <f t="shared" si="358"/>
        <v>92</v>
      </c>
      <c r="R130" s="29">
        <f t="shared" si="359"/>
        <v>0</v>
      </c>
      <c r="S130" s="56"/>
      <c r="T130" s="56"/>
      <c r="U130" s="56"/>
      <c r="V130" s="56"/>
      <c r="W130" s="58">
        <f t="shared" si="360"/>
        <v>0</v>
      </c>
      <c r="X130" s="58">
        <f t="shared" si="361"/>
        <v>92</v>
      </c>
      <c r="Y130" s="29">
        <f t="shared" si="362"/>
        <v>0</v>
      </c>
      <c r="Z130" s="56"/>
      <c r="AA130" s="56"/>
      <c r="AB130" s="56"/>
      <c r="AC130" s="56"/>
      <c r="AD130" s="58">
        <f t="shared" si="363"/>
        <v>0</v>
      </c>
      <c r="AE130" s="58">
        <f>J130+P130+W130+AD130</f>
        <v>92</v>
      </c>
      <c r="AG130" s="148" t="str">
        <f t="shared" si="364"/>
        <v>S</v>
      </c>
      <c r="AH130" s="148" t="str">
        <f t="shared" si="365"/>
        <v>BOYER</v>
      </c>
      <c r="AI130" s="148" t="str">
        <f t="shared" si="366"/>
        <v>CLAUDE</v>
      </c>
      <c r="AJ130" s="148" t="str">
        <f t="shared" ref="AJ130:AJ138" si="377">$B$246</f>
        <v>SQAAT2</v>
      </c>
      <c r="AK130" s="172">
        <f t="shared" si="367"/>
        <v>12</v>
      </c>
      <c r="AL130" s="103">
        <f t="shared" si="368"/>
        <v>96</v>
      </c>
      <c r="AM130" s="20">
        <f t="shared" si="369"/>
        <v>91</v>
      </c>
      <c r="AN130" s="20">
        <f t="shared" si="370"/>
        <v>110</v>
      </c>
      <c r="AO130" s="20">
        <f t="shared" si="371"/>
        <v>0</v>
      </c>
      <c r="AP130" s="20">
        <f t="shared" si="312"/>
        <v>297</v>
      </c>
      <c r="AQ130" s="32">
        <f t="shared" si="313"/>
        <v>33</v>
      </c>
      <c r="AR130" s="32">
        <f t="shared" si="372"/>
        <v>45</v>
      </c>
      <c r="AT130" s="31">
        <f t="shared" si="373"/>
        <v>3</v>
      </c>
      <c r="AU130" s="31">
        <f t="shared" si="374"/>
        <v>3</v>
      </c>
      <c r="AV130" s="31">
        <f t="shared" si="375"/>
        <v>3</v>
      </c>
      <c r="AW130" s="31">
        <f t="shared" si="376"/>
        <v>0</v>
      </c>
      <c r="AX130" s="31">
        <f t="shared" si="314"/>
        <v>9</v>
      </c>
      <c r="AZ130" s="148">
        <v>0</v>
      </c>
      <c r="BA130" s="148">
        <v>0</v>
      </c>
      <c r="BB130" s="148">
        <v>0</v>
      </c>
      <c r="BC130" s="148" t="s">
        <v>120</v>
      </c>
      <c r="BD130" s="172">
        <v>0</v>
      </c>
      <c r="BE130" s="103">
        <v>0</v>
      </c>
      <c r="BF130" s="20">
        <v>0</v>
      </c>
      <c r="BG130" s="20">
        <v>0</v>
      </c>
      <c r="BH130" s="20">
        <v>0</v>
      </c>
      <c r="BI130" s="20">
        <v>0</v>
      </c>
      <c r="BJ130" s="32" t="e">
        <v>#DIV/0!</v>
      </c>
      <c r="BK130" s="32" t="e">
        <v>#DIV/0!</v>
      </c>
      <c r="BL130" s="257"/>
      <c r="BM130" s="31">
        <v>0</v>
      </c>
      <c r="BN130" s="31">
        <v>0</v>
      </c>
      <c r="BO130" s="31">
        <v>0</v>
      </c>
      <c r="BP130" s="31">
        <v>0</v>
      </c>
      <c r="BQ130" s="31">
        <v>0</v>
      </c>
      <c r="BR130" s="255"/>
      <c r="BS130" s="59">
        <v>17</v>
      </c>
      <c r="BT130" s="1" t="s">
        <v>26</v>
      </c>
      <c r="BU130" s="291" t="s">
        <v>67</v>
      </c>
      <c r="BV130" s="291" t="s">
        <v>68</v>
      </c>
      <c r="BW130" s="284" t="s">
        <v>167</v>
      </c>
      <c r="BX130" s="172">
        <v>9</v>
      </c>
      <c r="BY130" s="103">
        <v>0</v>
      </c>
      <c r="BZ130" s="20">
        <v>112</v>
      </c>
      <c r="CA130" s="20">
        <v>109</v>
      </c>
      <c r="CB130" s="20">
        <v>0</v>
      </c>
      <c r="CC130" s="20">
        <v>221</v>
      </c>
      <c r="CD130" s="32">
        <v>36.833333333333336</v>
      </c>
      <c r="CE130" s="32">
        <v>45.833333333333336</v>
      </c>
      <c r="CF130" s="148"/>
      <c r="CG130" s="31">
        <v>0</v>
      </c>
      <c r="CH130" s="31">
        <v>3</v>
      </c>
      <c r="CI130" s="31">
        <v>3</v>
      </c>
      <c r="CJ130" s="31">
        <v>0</v>
      </c>
      <c r="CK130" s="31">
        <v>6</v>
      </c>
    </row>
    <row r="131" spans="1:89" ht="18.95" customHeight="1" thickBot="1" x14ac:dyDescent="0.25">
      <c r="A131" s="52" t="s">
        <v>108</v>
      </c>
      <c r="B131" s="53" t="s">
        <v>222</v>
      </c>
      <c r="C131" s="53" t="s">
        <v>223</v>
      </c>
      <c r="D131" s="54">
        <v>22</v>
      </c>
      <c r="E131" s="55">
        <f t="shared" si="354"/>
        <v>0</v>
      </c>
      <c r="F131" s="56"/>
      <c r="G131" s="56"/>
      <c r="H131" s="56"/>
      <c r="I131" s="56"/>
      <c r="J131" s="58">
        <f t="shared" si="355"/>
        <v>0</v>
      </c>
      <c r="K131" s="29">
        <f t="shared" si="356"/>
        <v>66</v>
      </c>
      <c r="L131" s="56">
        <v>24</v>
      </c>
      <c r="M131" s="56">
        <v>26</v>
      </c>
      <c r="N131" s="56">
        <v>18</v>
      </c>
      <c r="O131" s="56"/>
      <c r="P131" s="58">
        <f t="shared" ref="P131:P136" si="378">L131+M131+N131+O131</f>
        <v>68</v>
      </c>
      <c r="Q131" s="58">
        <f t="shared" ref="Q131:Q136" si="379">J131+P131</f>
        <v>68</v>
      </c>
      <c r="R131" s="29">
        <f t="shared" si="359"/>
        <v>0</v>
      </c>
      <c r="S131" s="56"/>
      <c r="T131" s="56"/>
      <c r="U131" s="56"/>
      <c r="V131" s="56"/>
      <c r="W131" s="58">
        <f t="shared" ref="W131:W136" si="380">S131+T131+U131+V131</f>
        <v>0</v>
      </c>
      <c r="X131" s="58">
        <f t="shared" ref="X131:X136" si="381">J131+P131+W131</f>
        <v>68</v>
      </c>
      <c r="Y131" s="29">
        <f t="shared" si="362"/>
        <v>66</v>
      </c>
      <c r="Z131" s="56">
        <v>13</v>
      </c>
      <c r="AA131" s="56">
        <v>18</v>
      </c>
      <c r="AB131" s="56">
        <v>16</v>
      </c>
      <c r="AC131" s="56"/>
      <c r="AD131" s="58">
        <f t="shared" ref="AD131:AD137" si="382">Z131+AA131+AB131+AC131</f>
        <v>47</v>
      </c>
      <c r="AE131" s="58">
        <f t="shared" ref="AE131:AE137" si="383">J131+P131+W131+AD131</f>
        <v>115</v>
      </c>
      <c r="AG131" s="148" t="str">
        <f t="shared" si="364"/>
        <v>S</v>
      </c>
      <c r="AH131" s="148" t="str">
        <f t="shared" si="365"/>
        <v xml:space="preserve">THOMAS </v>
      </c>
      <c r="AI131" s="148" t="str">
        <f t="shared" si="366"/>
        <v>THIERRY</v>
      </c>
      <c r="AJ131" s="148" t="str">
        <f t="shared" si="377"/>
        <v>SQAAT2</v>
      </c>
      <c r="AK131" s="172">
        <f t="shared" si="367"/>
        <v>8</v>
      </c>
      <c r="AL131" s="103">
        <f t="shared" si="368"/>
        <v>0</v>
      </c>
      <c r="AM131" s="20">
        <f t="shared" si="369"/>
        <v>0</v>
      </c>
      <c r="AN131" s="20">
        <f t="shared" si="370"/>
        <v>0</v>
      </c>
      <c r="AO131" s="20">
        <f t="shared" si="371"/>
        <v>112</v>
      </c>
      <c r="AP131" s="20">
        <f t="shared" si="312"/>
        <v>112</v>
      </c>
      <c r="AQ131" s="32">
        <f t="shared" si="313"/>
        <v>37.333333333333336</v>
      </c>
      <c r="AR131" s="32">
        <f t="shared" si="372"/>
        <v>45.333333333333336</v>
      </c>
      <c r="AT131" s="31">
        <f t="shared" si="373"/>
        <v>0</v>
      </c>
      <c r="AU131" s="31">
        <f t="shared" si="374"/>
        <v>0</v>
      </c>
      <c r="AV131" s="31">
        <f t="shared" si="375"/>
        <v>0</v>
      </c>
      <c r="AW131" s="31">
        <f t="shared" si="376"/>
        <v>3</v>
      </c>
      <c r="AX131" s="31">
        <f t="shared" si="314"/>
        <v>3</v>
      </c>
      <c r="AZ131" s="148">
        <v>0</v>
      </c>
      <c r="BA131" s="148">
        <v>0</v>
      </c>
      <c r="BB131" s="148">
        <v>0</v>
      </c>
      <c r="BC131" s="148" t="s">
        <v>120</v>
      </c>
      <c r="BD131" s="172">
        <v>0</v>
      </c>
      <c r="BE131" s="103">
        <v>0</v>
      </c>
      <c r="BF131" s="20">
        <v>0</v>
      </c>
      <c r="BG131" s="20">
        <v>0</v>
      </c>
      <c r="BH131" s="20">
        <v>0</v>
      </c>
      <c r="BI131" s="20">
        <v>0</v>
      </c>
      <c r="BJ131" s="32" t="e">
        <v>#DIV/0!</v>
      </c>
      <c r="BK131" s="32" t="e">
        <v>#DIV/0!</v>
      </c>
      <c r="BL131" s="257"/>
      <c r="BM131" s="31">
        <v>0</v>
      </c>
      <c r="BN131" s="31">
        <v>0</v>
      </c>
      <c r="BO131" s="31">
        <v>0</v>
      </c>
      <c r="BP131" s="31">
        <v>0</v>
      </c>
      <c r="BQ131" s="31">
        <v>0</v>
      </c>
      <c r="BR131" s="255"/>
      <c r="BS131" s="59">
        <v>18</v>
      </c>
      <c r="BT131" s="1" t="s">
        <v>26</v>
      </c>
      <c r="BU131" s="293" t="s">
        <v>212</v>
      </c>
      <c r="BV131" s="20" t="s">
        <v>124</v>
      </c>
      <c r="BW131" s="31" t="s">
        <v>78</v>
      </c>
      <c r="BX131" s="20">
        <v>10</v>
      </c>
      <c r="BY131" s="20">
        <v>108</v>
      </c>
      <c r="BZ131" s="20">
        <v>105</v>
      </c>
      <c r="CA131" s="20">
        <v>0</v>
      </c>
      <c r="CB131" s="20">
        <v>0</v>
      </c>
      <c r="CC131" s="20">
        <v>213</v>
      </c>
      <c r="CD131" s="32">
        <v>35.5</v>
      </c>
      <c r="CE131" s="32">
        <v>45.5</v>
      </c>
      <c r="CF131" s="31"/>
      <c r="CG131" s="31">
        <v>3</v>
      </c>
      <c r="CH131" s="31">
        <v>3</v>
      </c>
      <c r="CI131" s="31">
        <v>0</v>
      </c>
      <c r="CJ131" s="31">
        <v>0</v>
      </c>
      <c r="CK131" s="31">
        <v>6</v>
      </c>
    </row>
    <row r="132" spans="1:89" ht="18.95" customHeight="1" thickBot="1" x14ac:dyDescent="0.25">
      <c r="A132" s="262"/>
      <c r="B132" s="170"/>
      <c r="C132" s="53"/>
      <c r="D132" s="54"/>
      <c r="E132" s="55">
        <f t="shared" si="354"/>
        <v>0</v>
      </c>
      <c r="F132" s="56"/>
      <c r="G132" s="56"/>
      <c r="H132" s="56"/>
      <c r="I132" s="56"/>
      <c r="J132" s="58">
        <f t="shared" si="355"/>
        <v>0</v>
      </c>
      <c r="K132" s="29">
        <f t="shared" si="356"/>
        <v>0</v>
      </c>
      <c r="L132" s="56"/>
      <c r="M132" s="56"/>
      <c r="N132" s="56"/>
      <c r="O132" s="56"/>
      <c r="P132" s="58">
        <f t="shared" si="378"/>
        <v>0</v>
      </c>
      <c r="Q132" s="58">
        <f t="shared" si="379"/>
        <v>0</v>
      </c>
      <c r="R132" s="29">
        <f t="shared" si="359"/>
        <v>0</v>
      </c>
      <c r="S132" s="56"/>
      <c r="T132" s="56"/>
      <c r="U132" s="56"/>
      <c r="V132" s="56"/>
      <c r="W132" s="58">
        <f t="shared" si="380"/>
        <v>0</v>
      </c>
      <c r="X132" s="58">
        <f t="shared" si="381"/>
        <v>0</v>
      </c>
      <c r="Y132" s="29">
        <f t="shared" si="362"/>
        <v>0</v>
      </c>
      <c r="Z132" s="56"/>
      <c r="AA132" s="56"/>
      <c r="AB132" s="56"/>
      <c r="AC132" s="56"/>
      <c r="AD132" s="58">
        <f t="shared" si="382"/>
        <v>0</v>
      </c>
      <c r="AE132" s="58">
        <f t="shared" si="383"/>
        <v>0</v>
      </c>
      <c r="AG132" s="148">
        <f t="shared" si="364"/>
        <v>0</v>
      </c>
      <c r="AH132" s="148">
        <f>B252</f>
        <v>0</v>
      </c>
      <c r="AI132" s="148">
        <f>C252</f>
        <v>0</v>
      </c>
      <c r="AJ132" s="148" t="str">
        <f t="shared" si="377"/>
        <v>SQAAT2</v>
      </c>
      <c r="AK132" s="172">
        <f t="shared" si="367"/>
        <v>0</v>
      </c>
      <c r="AL132" s="103">
        <f t="shared" si="368"/>
        <v>0</v>
      </c>
      <c r="AM132" s="20">
        <f t="shared" si="369"/>
        <v>0</v>
      </c>
      <c r="AN132" s="20">
        <f t="shared" si="370"/>
        <v>0</v>
      </c>
      <c r="AO132" s="20">
        <f t="shared" si="371"/>
        <v>0</v>
      </c>
      <c r="AP132" s="20">
        <f t="shared" si="312"/>
        <v>0</v>
      </c>
      <c r="AQ132" s="32" t="e">
        <f t="shared" si="313"/>
        <v>#DIV/0!</v>
      </c>
      <c r="AR132" s="32" t="e">
        <f t="shared" si="372"/>
        <v>#DIV/0!</v>
      </c>
      <c r="AT132" s="31">
        <f t="shared" si="373"/>
        <v>0</v>
      </c>
      <c r="AU132" s="31">
        <f t="shared" si="374"/>
        <v>0</v>
      </c>
      <c r="AV132" s="31">
        <f t="shared" si="375"/>
        <v>0</v>
      </c>
      <c r="AW132" s="31">
        <f t="shared" si="376"/>
        <v>0</v>
      </c>
      <c r="AX132" s="31">
        <f t="shared" si="314"/>
        <v>0</v>
      </c>
      <c r="AZ132" s="148">
        <v>0</v>
      </c>
      <c r="BA132" s="148">
        <v>0</v>
      </c>
      <c r="BB132" s="148">
        <v>0</v>
      </c>
      <c r="BC132" s="148" t="s">
        <v>120</v>
      </c>
      <c r="BD132" s="172">
        <v>0</v>
      </c>
      <c r="BE132" s="103">
        <v>0</v>
      </c>
      <c r="BF132" s="20">
        <v>0</v>
      </c>
      <c r="BG132" s="20">
        <v>0</v>
      </c>
      <c r="BH132" s="20">
        <v>0</v>
      </c>
      <c r="BI132" s="20">
        <v>0</v>
      </c>
      <c r="BJ132" s="32" t="e">
        <v>#DIV/0!</v>
      </c>
      <c r="BK132" s="32" t="e">
        <v>#DIV/0!</v>
      </c>
      <c r="BL132" s="257"/>
      <c r="BM132" s="31">
        <v>0</v>
      </c>
      <c r="BN132" s="31">
        <v>0</v>
      </c>
      <c r="BO132" s="31">
        <v>0</v>
      </c>
      <c r="BP132" s="31">
        <v>0</v>
      </c>
      <c r="BQ132" s="31">
        <v>0</v>
      </c>
      <c r="BR132" s="255"/>
      <c r="BS132" s="59">
        <v>19</v>
      </c>
      <c r="BT132" s="1" t="s">
        <v>26</v>
      </c>
      <c r="BU132" s="293" t="s">
        <v>76</v>
      </c>
      <c r="BV132" s="20" t="s">
        <v>77</v>
      </c>
      <c r="BW132" s="31" t="s">
        <v>78</v>
      </c>
      <c r="BX132" s="20">
        <v>9</v>
      </c>
      <c r="BY132" s="20">
        <v>0</v>
      </c>
      <c r="BZ132" s="20">
        <v>0</v>
      </c>
      <c r="CA132" s="20">
        <v>103</v>
      </c>
      <c r="CB132" s="20">
        <v>104</v>
      </c>
      <c r="CC132" s="20">
        <v>207</v>
      </c>
      <c r="CD132" s="32">
        <v>34.5</v>
      </c>
      <c r="CE132" s="32">
        <v>43.5</v>
      </c>
      <c r="CF132" s="31"/>
      <c r="CG132" s="31">
        <v>0</v>
      </c>
      <c r="CH132" s="31">
        <v>0</v>
      </c>
      <c r="CI132" s="31">
        <v>3</v>
      </c>
      <c r="CJ132" s="31">
        <v>3</v>
      </c>
      <c r="CK132" s="31">
        <v>6</v>
      </c>
    </row>
    <row r="133" spans="1:89" ht="18.95" customHeight="1" thickBot="1" x14ac:dyDescent="0.25">
      <c r="A133" s="169"/>
      <c r="B133" s="170"/>
      <c r="C133" s="170"/>
      <c r="D133" s="54"/>
      <c r="E133" s="55">
        <f t="shared" si="354"/>
        <v>0</v>
      </c>
      <c r="F133" s="56"/>
      <c r="G133" s="56"/>
      <c r="H133" s="56"/>
      <c r="I133" s="56"/>
      <c r="J133" s="58">
        <f t="shared" si="355"/>
        <v>0</v>
      </c>
      <c r="K133" s="29">
        <f t="shared" si="356"/>
        <v>0</v>
      </c>
      <c r="L133" s="56"/>
      <c r="M133" s="56"/>
      <c r="N133" s="56"/>
      <c r="O133" s="56"/>
      <c r="P133" s="58">
        <f t="shared" si="378"/>
        <v>0</v>
      </c>
      <c r="Q133" s="58">
        <f t="shared" si="379"/>
        <v>0</v>
      </c>
      <c r="R133" s="29">
        <f t="shared" si="359"/>
        <v>0</v>
      </c>
      <c r="S133" s="56"/>
      <c r="T133" s="56"/>
      <c r="U133" s="56"/>
      <c r="V133" s="56"/>
      <c r="W133" s="58">
        <f t="shared" si="380"/>
        <v>0</v>
      </c>
      <c r="X133" s="58">
        <f t="shared" si="381"/>
        <v>0</v>
      </c>
      <c r="Y133" s="29">
        <f t="shared" si="362"/>
        <v>0</v>
      </c>
      <c r="Z133" s="56"/>
      <c r="AA133" s="56"/>
      <c r="AB133" s="56"/>
      <c r="AC133" s="56"/>
      <c r="AD133" s="58">
        <f t="shared" si="382"/>
        <v>0</v>
      </c>
      <c r="AE133" s="58">
        <f t="shared" si="383"/>
        <v>0</v>
      </c>
      <c r="AG133" s="148">
        <f t="shared" si="364"/>
        <v>0</v>
      </c>
      <c r="AH133" s="148">
        <f>B253</f>
        <v>0</v>
      </c>
      <c r="AI133" s="148">
        <f>C253</f>
        <v>0</v>
      </c>
      <c r="AJ133" s="148" t="str">
        <f t="shared" si="377"/>
        <v>SQAAT2</v>
      </c>
      <c r="AK133" s="172">
        <f t="shared" si="367"/>
        <v>0</v>
      </c>
      <c r="AL133" s="103">
        <f>J130</f>
        <v>92</v>
      </c>
      <c r="AM133" s="20">
        <f>P130</f>
        <v>0</v>
      </c>
      <c r="AN133" s="20">
        <f t="shared" si="370"/>
        <v>0</v>
      </c>
      <c r="AO133" s="20">
        <f t="shared" si="371"/>
        <v>0</v>
      </c>
      <c r="AP133" s="20">
        <f t="shared" si="312"/>
        <v>92</v>
      </c>
      <c r="AQ133" s="32">
        <f t="shared" si="313"/>
        <v>30.666666666666668</v>
      </c>
      <c r="AR133" s="32">
        <f t="shared" si="372"/>
        <v>30.666666666666668</v>
      </c>
      <c r="AT133" s="31">
        <f t="shared" si="373"/>
        <v>3</v>
      </c>
      <c r="AU133" s="31">
        <f t="shared" si="374"/>
        <v>0</v>
      </c>
      <c r="AV133" s="31">
        <f t="shared" si="375"/>
        <v>0</v>
      </c>
      <c r="AW133" s="31">
        <f t="shared" si="376"/>
        <v>0</v>
      </c>
      <c r="AX133" s="31">
        <f t="shared" si="314"/>
        <v>3</v>
      </c>
      <c r="AZ133" s="148">
        <v>0</v>
      </c>
      <c r="BA133" s="148">
        <v>0</v>
      </c>
      <c r="BB133" s="148">
        <v>0</v>
      </c>
      <c r="BC133" s="148" t="s">
        <v>120</v>
      </c>
      <c r="BD133" s="172">
        <v>0</v>
      </c>
      <c r="BE133" s="103">
        <v>0</v>
      </c>
      <c r="BF133" s="20">
        <v>0</v>
      </c>
      <c r="BG133" s="20">
        <v>0</v>
      </c>
      <c r="BH133" s="20">
        <v>0</v>
      </c>
      <c r="BI133" s="20">
        <v>0</v>
      </c>
      <c r="BJ133" s="32" t="e">
        <v>#DIV/0!</v>
      </c>
      <c r="BK133" s="32" t="e">
        <v>#DIV/0!</v>
      </c>
      <c r="BL133" s="257"/>
      <c r="BM133" s="31">
        <v>0</v>
      </c>
      <c r="BN133" s="31">
        <v>0</v>
      </c>
      <c r="BO133" s="31">
        <v>0</v>
      </c>
      <c r="BP133" s="31">
        <v>0</v>
      </c>
      <c r="BQ133" s="31">
        <v>0</v>
      </c>
      <c r="BR133" s="255"/>
      <c r="BS133" s="59">
        <v>20</v>
      </c>
      <c r="BT133" s="1" t="s">
        <v>26</v>
      </c>
      <c r="BU133" s="293" t="s">
        <v>214</v>
      </c>
      <c r="BV133" s="20" t="s">
        <v>215</v>
      </c>
      <c r="BW133" s="31" t="s">
        <v>209</v>
      </c>
      <c r="BX133" s="20">
        <v>10</v>
      </c>
      <c r="BY133" s="20">
        <v>83</v>
      </c>
      <c r="BZ133" s="20">
        <v>115</v>
      </c>
      <c r="CA133" s="20">
        <v>0</v>
      </c>
      <c r="CB133" s="20">
        <v>0</v>
      </c>
      <c r="CC133" s="20">
        <v>198</v>
      </c>
      <c r="CD133" s="32">
        <v>33</v>
      </c>
      <c r="CE133" s="32">
        <v>36</v>
      </c>
      <c r="CF133" s="31"/>
      <c r="CG133" s="31">
        <v>3</v>
      </c>
      <c r="CH133" s="31">
        <v>3</v>
      </c>
      <c r="CI133" s="31">
        <v>0</v>
      </c>
      <c r="CJ133" s="31">
        <v>0</v>
      </c>
      <c r="CK133" s="31">
        <v>6</v>
      </c>
    </row>
    <row r="134" spans="1:89" ht="18.95" customHeight="1" thickBot="1" x14ac:dyDescent="0.25">
      <c r="A134" s="169"/>
      <c r="B134" s="170"/>
      <c r="C134" s="170"/>
      <c r="D134" s="54"/>
      <c r="E134" s="55">
        <f t="shared" si="354"/>
        <v>0</v>
      </c>
      <c r="F134" s="56"/>
      <c r="G134" s="56"/>
      <c r="H134" s="56"/>
      <c r="I134" s="56"/>
      <c r="J134" s="58">
        <f t="shared" si="355"/>
        <v>0</v>
      </c>
      <c r="K134" s="29">
        <f t="shared" si="356"/>
        <v>0</v>
      </c>
      <c r="L134" s="56"/>
      <c r="M134" s="56"/>
      <c r="N134" s="56"/>
      <c r="O134" s="56"/>
      <c r="P134" s="58">
        <f t="shared" si="378"/>
        <v>0</v>
      </c>
      <c r="Q134" s="58">
        <f t="shared" si="379"/>
        <v>0</v>
      </c>
      <c r="R134" s="29">
        <f t="shared" si="359"/>
        <v>0</v>
      </c>
      <c r="S134" s="56"/>
      <c r="T134" s="56"/>
      <c r="U134" s="56"/>
      <c r="V134" s="56"/>
      <c r="W134" s="58">
        <f t="shared" si="380"/>
        <v>0</v>
      </c>
      <c r="X134" s="58">
        <f t="shared" si="381"/>
        <v>0</v>
      </c>
      <c r="Y134" s="29">
        <f t="shared" si="362"/>
        <v>0</v>
      </c>
      <c r="Z134" s="56"/>
      <c r="AA134" s="56"/>
      <c r="AB134" s="56"/>
      <c r="AC134" s="56"/>
      <c r="AD134" s="58">
        <f t="shared" si="382"/>
        <v>0</v>
      </c>
      <c r="AE134" s="58">
        <f t="shared" si="383"/>
        <v>0</v>
      </c>
      <c r="AG134" s="148">
        <f t="shared" si="364"/>
        <v>0</v>
      </c>
      <c r="AH134" s="148">
        <f t="shared" si="365"/>
        <v>0</v>
      </c>
      <c r="AI134" s="148">
        <f t="shared" si="366"/>
        <v>0</v>
      </c>
      <c r="AJ134" s="148" t="str">
        <f t="shared" si="377"/>
        <v>SQAAT2</v>
      </c>
      <c r="AK134" s="172">
        <f t="shared" si="367"/>
        <v>0</v>
      </c>
      <c r="AL134" s="103">
        <f t="shared" si="368"/>
        <v>0</v>
      </c>
      <c r="AM134" s="20">
        <f t="shared" si="369"/>
        <v>0</v>
      </c>
      <c r="AN134" s="20">
        <f t="shared" si="370"/>
        <v>0</v>
      </c>
      <c r="AO134" s="20">
        <f t="shared" si="371"/>
        <v>0</v>
      </c>
      <c r="AP134" s="20">
        <f t="shared" si="312"/>
        <v>0</v>
      </c>
      <c r="AQ134" s="32" t="e">
        <f t="shared" si="313"/>
        <v>#DIV/0!</v>
      </c>
      <c r="AR134" s="32" t="e">
        <f t="shared" si="372"/>
        <v>#DIV/0!</v>
      </c>
      <c r="AT134" s="31">
        <f t="shared" si="373"/>
        <v>0</v>
      </c>
      <c r="AU134" s="31">
        <f t="shared" si="374"/>
        <v>0</v>
      </c>
      <c r="AV134" s="31">
        <f t="shared" si="375"/>
        <v>0</v>
      </c>
      <c r="AW134" s="31">
        <f t="shared" si="376"/>
        <v>0</v>
      </c>
      <c r="AX134" s="31">
        <f t="shared" si="314"/>
        <v>0</v>
      </c>
      <c r="AZ134" s="148">
        <v>0</v>
      </c>
      <c r="BA134" s="148">
        <v>0</v>
      </c>
      <c r="BB134" s="148">
        <v>0</v>
      </c>
      <c r="BC134" s="148" t="s">
        <v>120</v>
      </c>
      <c r="BD134" s="172">
        <v>0</v>
      </c>
      <c r="BE134" s="103">
        <v>0</v>
      </c>
      <c r="BF134" s="20">
        <v>0</v>
      </c>
      <c r="BG134" s="20">
        <v>0</v>
      </c>
      <c r="BH134" s="20">
        <v>0</v>
      </c>
      <c r="BI134" s="20">
        <v>0</v>
      </c>
      <c r="BJ134" s="32" t="e">
        <v>#DIV/0!</v>
      </c>
      <c r="BK134" s="32" t="e">
        <v>#DIV/0!</v>
      </c>
      <c r="BL134" s="257"/>
      <c r="BM134" s="31">
        <v>0</v>
      </c>
      <c r="BN134" s="31">
        <v>0</v>
      </c>
      <c r="BO134" s="31">
        <v>0</v>
      </c>
      <c r="BP134" s="31">
        <v>0</v>
      </c>
      <c r="BQ134" s="31">
        <v>0</v>
      </c>
      <c r="BR134" s="255"/>
      <c r="BS134" s="59">
        <v>21</v>
      </c>
      <c r="BT134" s="1" t="s">
        <v>26</v>
      </c>
      <c r="BU134" s="293" t="s">
        <v>123</v>
      </c>
      <c r="BV134" s="20" t="s">
        <v>124</v>
      </c>
      <c r="BW134" s="31" t="s">
        <v>78</v>
      </c>
      <c r="BX134" s="20">
        <v>8</v>
      </c>
      <c r="BY134" s="20">
        <v>124</v>
      </c>
      <c r="BZ134" s="20">
        <v>0</v>
      </c>
      <c r="CA134" s="20">
        <v>0</v>
      </c>
      <c r="CB134" s="20">
        <v>0</v>
      </c>
      <c r="CC134" s="20">
        <v>124</v>
      </c>
      <c r="CD134" s="32">
        <v>41.333333333333336</v>
      </c>
      <c r="CE134" s="32">
        <v>49.333333333333336</v>
      </c>
      <c r="CF134" s="31"/>
      <c r="CG134" s="31">
        <v>3</v>
      </c>
      <c r="CH134" s="31">
        <v>0</v>
      </c>
      <c r="CI134" s="31">
        <v>0</v>
      </c>
      <c r="CJ134" s="31">
        <v>0</v>
      </c>
      <c r="CK134" s="31">
        <v>3</v>
      </c>
    </row>
    <row r="135" spans="1:89" ht="18.95" customHeight="1" thickBot="1" x14ac:dyDescent="0.25">
      <c r="A135" s="169"/>
      <c r="B135" s="170"/>
      <c r="C135" s="170"/>
      <c r="D135" s="54"/>
      <c r="E135" s="55">
        <f t="shared" si="354"/>
        <v>0</v>
      </c>
      <c r="F135" s="56"/>
      <c r="G135" s="56"/>
      <c r="H135" s="56"/>
      <c r="I135" s="56"/>
      <c r="J135" s="58">
        <f t="shared" si="355"/>
        <v>0</v>
      </c>
      <c r="K135" s="29">
        <f t="shared" si="356"/>
        <v>0</v>
      </c>
      <c r="L135" s="56"/>
      <c r="M135" s="56"/>
      <c r="N135" s="56"/>
      <c r="O135" s="56"/>
      <c r="P135" s="58">
        <f t="shared" si="378"/>
        <v>0</v>
      </c>
      <c r="Q135" s="58">
        <f t="shared" si="379"/>
        <v>0</v>
      </c>
      <c r="R135" s="29">
        <f t="shared" si="359"/>
        <v>0</v>
      </c>
      <c r="S135" s="56"/>
      <c r="T135" s="56"/>
      <c r="U135" s="56"/>
      <c r="V135" s="56"/>
      <c r="W135" s="58">
        <f t="shared" si="380"/>
        <v>0</v>
      </c>
      <c r="X135" s="58">
        <f t="shared" si="381"/>
        <v>0</v>
      </c>
      <c r="Y135" s="29">
        <f t="shared" si="362"/>
        <v>0</v>
      </c>
      <c r="Z135" s="56"/>
      <c r="AA135" s="56"/>
      <c r="AB135" s="56"/>
      <c r="AC135" s="56"/>
      <c r="AD135" s="58">
        <f t="shared" si="382"/>
        <v>0</v>
      </c>
      <c r="AE135" s="58">
        <f t="shared" si="383"/>
        <v>0</v>
      </c>
      <c r="AG135" s="148">
        <f t="shared" si="364"/>
        <v>0</v>
      </c>
      <c r="AH135" s="148">
        <f t="shared" si="365"/>
        <v>0</v>
      </c>
      <c r="AI135" s="148">
        <f t="shared" si="366"/>
        <v>0</v>
      </c>
      <c r="AJ135" s="148" t="str">
        <f t="shared" si="377"/>
        <v>SQAAT2</v>
      </c>
      <c r="AK135" s="172">
        <f t="shared" si="367"/>
        <v>0</v>
      </c>
      <c r="AL135" s="103">
        <f t="shared" si="368"/>
        <v>0</v>
      </c>
      <c r="AM135" s="20">
        <f t="shared" si="369"/>
        <v>0</v>
      </c>
      <c r="AN135" s="20">
        <f t="shared" si="370"/>
        <v>0</v>
      </c>
      <c r="AO135" s="20">
        <f t="shared" si="371"/>
        <v>0</v>
      </c>
      <c r="AP135" s="20">
        <f t="shared" si="312"/>
        <v>0</v>
      </c>
      <c r="AQ135" s="32" t="e">
        <f t="shared" si="313"/>
        <v>#DIV/0!</v>
      </c>
      <c r="AR135" s="32" t="e">
        <f t="shared" si="372"/>
        <v>#DIV/0!</v>
      </c>
      <c r="AT135" s="31">
        <f t="shared" si="373"/>
        <v>0</v>
      </c>
      <c r="AU135" s="31">
        <f t="shared" si="374"/>
        <v>0</v>
      </c>
      <c r="AV135" s="31">
        <f t="shared" si="375"/>
        <v>0</v>
      </c>
      <c r="AW135" s="31">
        <f t="shared" si="376"/>
        <v>0</v>
      </c>
      <c r="AX135" s="31">
        <f t="shared" si="314"/>
        <v>0</v>
      </c>
      <c r="AZ135" s="148">
        <v>0</v>
      </c>
      <c r="BA135" s="148">
        <v>0</v>
      </c>
      <c r="BB135" s="148">
        <v>0</v>
      </c>
      <c r="BC135" s="148" t="s">
        <v>120</v>
      </c>
      <c r="BD135" s="172">
        <v>0</v>
      </c>
      <c r="BE135" s="103">
        <v>0</v>
      </c>
      <c r="BF135" s="20">
        <v>0</v>
      </c>
      <c r="BG135" s="20">
        <v>0</v>
      </c>
      <c r="BH135" s="20">
        <v>0</v>
      </c>
      <c r="BI135" s="20">
        <v>0</v>
      </c>
      <c r="BJ135" s="32" t="e">
        <v>#DIV/0!</v>
      </c>
      <c r="BK135" s="32" t="e">
        <v>#DIV/0!</v>
      </c>
      <c r="BL135" s="257"/>
      <c r="BM135" s="31">
        <v>0</v>
      </c>
      <c r="BN135" s="31">
        <v>0</v>
      </c>
      <c r="BO135" s="31">
        <v>0</v>
      </c>
      <c r="BP135" s="31">
        <v>0</v>
      </c>
      <c r="BQ135" s="31">
        <v>0</v>
      </c>
      <c r="BR135" s="255"/>
      <c r="BS135" s="59">
        <v>22</v>
      </c>
      <c r="BT135" s="133" t="s">
        <v>26</v>
      </c>
      <c r="BU135" s="291" t="s">
        <v>237</v>
      </c>
      <c r="BV135" s="291" t="s">
        <v>35</v>
      </c>
      <c r="BW135" s="284" t="s">
        <v>211</v>
      </c>
      <c r="BX135" s="172">
        <v>8</v>
      </c>
      <c r="BY135" s="103">
        <v>0</v>
      </c>
      <c r="BZ135" s="20">
        <v>0</v>
      </c>
      <c r="CA135" s="20">
        <v>0</v>
      </c>
      <c r="CB135" s="20">
        <v>112</v>
      </c>
      <c r="CC135" s="20">
        <v>112</v>
      </c>
      <c r="CD135" s="32">
        <v>37.333333333333336</v>
      </c>
      <c r="CE135" s="32">
        <v>45.333333333333336</v>
      </c>
      <c r="CF135" s="148"/>
      <c r="CG135" s="31">
        <v>0</v>
      </c>
      <c r="CH135" s="31">
        <v>0</v>
      </c>
      <c r="CI135" s="31">
        <v>0</v>
      </c>
      <c r="CJ135" s="31">
        <v>3</v>
      </c>
      <c r="CK135" s="31">
        <v>3</v>
      </c>
    </row>
    <row r="136" spans="1:89" ht="18.95" customHeight="1" thickBot="1" x14ac:dyDescent="0.25">
      <c r="A136" s="169"/>
      <c r="B136" s="87"/>
      <c r="C136" s="87"/>
      <c r="D136" s="54"/>
      <c r="E136" s="55">
        <f t="shared" si="354"/>
        <v>0</v>
      </c>
      <c r="F136" s="95"/>
      <c r="G136" s="95"/>
      <c r="H136" s="95"/>
      <c r="I136" s="95"/>
      <c r="J136" s="58">
        <f t="shared" si="355"/>
        <v>0</v>
      </c>
      <c r="K136" s="29">
        <f t="shared" si="356"/>
        <v>0</v>
      </c>
      <c r="L136" s="95"/>
      <c r="M136" s="95"/>
      <c r="N136" s="95"/>
      <c r="O136" s="95"/>
      <c r="P136" s="58">
        <f t="shared" si="378"/>
        <v>0</v>
      </c>
      <c r="Q136" s="58">
        <f t="shared" si="379"/>
        <v>0</v>
      </c>
      <c r="R136" s="29">
        <f t="shared" si="359"/>
        <v>0</v>
      </c>
      <c r="S136" s="95"/>
      <c r="T136" s="95"/>
      <c r="U136" s="95"/>
      <c r="V136" s="95"/>
      <c r="W136" s="58">
        <f t="shared" si="380"/>
        <v>0</v>
      </c>
      <c r="X136" s="58">
        <f t="shared" si="381"/>
        <v>0</v>
      </c>
      <c r="Y136" s="29">
        <f t="shared" si="362"/>
        <v>0</v>
      </c>
      <c r="Z136" s="95"/>
      <c r="AA136" s="95"/>
      <c r="AB136" s="95"/>
      <c r="AC136" s="95"/>
      <c r="AD136" s="58">
        <f t="shared" si="382"/>
        <v>0</v>
      </c>
      <c r="AE136" s="58">
        <f t="shared" si="383"/>
        <v>0</v>
      </c>
      <c r="AG136" s="148">
        <f t="shared" si="364"/>
        <v>0</v>
      </c>
      <c r="AH136" s="148">
        <f t="shared" si="365"/>
        <v>0</v>
      </c>
      <c r="AI136" s="148">
        <f t="shared" si="366"/>
        <v>0</v>
      </c>
      <c r="AJ136" s="148" t="str">
        <f t="shared" si="377"/>
        <v>SQAAT2</v>
      </c>
      <c r="AK136" s="172">
        <f t="shared" si="367"/>
        <v>0</v>
      </c>
      <c r="AL136" s="103">
        <f t="shared" si="368"/>
        <v>0</v>
      </c>
      <c r="AM136" s="20">
        <f t="shared" si="369"/>
        <v>0</v>
      </c>
      <c r="AN136" s="20">
        <f t="shared" si="370"/>
        <v>0</v>
      </c>
      <c r="AO136" s="20">
        <f t="shared" si="371"/>
        <v>0</v>
      </c>
      <c r="AP136" s="20">
        <f t="shared" si="312"/>
        <v>0</v>
      </c>
      <c r="AQ136" s="32" t="e">
        <f t="shared" si="313"/>
        <v>#DIV/0!</v>
      </c>
      <c r="AR136" s="32" t="e">
        <f t="shared" si="372"/>
        <v>#DIV/0!</v>
      </c>
      <c r="AT136" s="31">
        <f t="shared" si="373"/>
        <v>0</v>
      </c>
      <c r="AU136" s="31">
        <f t="shared" si="374"/>
        <v>0</v>
      </c>
      <c r="AV136" s="31">
        <f t="shared" si="375"/>
        <v>0</v>
      </c>
      <c r="AW136" s="31">
        <f t="shared" si="376"/>
        <v>0</v>
      </c>
      <c r="AX136" s="31">
        <f t="shared" si="314"/>
        <v>0</v>
      </c>
      <c r="AZ136" s="148">
        <v>0</v>
      </c>
      <c r="BA136" s="148">
        <v>0</v>
      </c>
      <c r="BB136" s="148">
        <v>0</v>
      </c>
      <c r="BC136" s="148" t="s">
        <v>172</v>
      </c>
      <c r="BD136" s="172">
        <v>0</v>
      </c>
      <c r="BE136" s="103">
        <v>0</v>
      </c>
      <c r="BF136" s="20">
        <v>0</v>
      </c>
      <c r="BG136" s="20">
        <v>0</v>
      </c>
      <c r="BH136" s="20">
        <v>0</v>
      </c>
      <c r="BI136" s="20">
        <v>0</v>
      </c>
      <c r="BJ136" s="32" t="e">
        <v>#DIV/0!</v>
      </c>
      <c r="BK136" s="32" t="e">
        <v>#DIV/0!</v>
      </c>
      <c r="BL136" s="257"/>
      <c r="BM136" s="31">
        <v>0</v>
      </c>
      <c r="BN136" s="31">
        <v>0</v>
      </c>
      <c r="BO136" s="31">
        <v>0</v>
      </c>
      <c r="BP136" s="31">
        <v>0</v>
      </c>
      <c r="BQ136" s="31">
        <v>0</v>
      </c>
      <c r="BR136" s="255"/>
      <c r="BS136" s="59">
        <v>23</v>
      </c>
      <c r="BT136" s="133" t="s">
        <v>26</v>
      </c>
      <c r="BU136" s="293" t="s">
        <v>234</v>
      </c>
      <c r="BV136" s="20" t="s">
        <v>38</v>
      </c>
      <c r="BW136" s="31" t="s">
        <v>82</v>
      </c>
      <c r="BX136" s="20">
        <v>11</v>
      </c>
      <c r="BY136" s="20">
        <v>0</v>
      </c>
      <c r="BZ136" s="20">
        <v>0</v>
      </c>
      <c r="CA136" s="20">
        <v>110</v>
      </c>
      <c r="CB136" s="20">
        <v>0</v>
      </c>
      <c r="CC136" s="20">
        <v>110</v>
      </c>
      <c r="CD136" s="32">
        <v>36.666666666666664</v>
      </c>
      <c r="CE136" s="32">
        <v>47.666666666666664</v>
      </c>
      <c r="CF136" s="31"/>
      <c r="CG136" s="31">
        <v>0</v>
      </c>
      <c r="CH136" s="31">
        <v>0</v>
      </c>
      <c r="CI136" s="31">
        <v>3</v>
      </c>
      <c r="CJ136" s="31">
        <v>0</v>
      </c>
      <c r="CK136" s="31">
        <v>3</v>
      </c>
    </row>
    <row r="137" spans="1:89" ht="18.95" customHeight="1" thickBot="1" x14ac:dyDescent="0.25">
      <c r="A137" s="88"/>
      <c r="B137" s="89"/>
      <c r="C137" s="89"/>
      <c r="D137" s="90"/>
      <c r="E137" s="55">
        <f t="shared" si="354"/>
        <v>0</v>
      </c>
      <c r="F137" s="92"/>
      <c r="G137" s="92"/>
      <c r="H137" s="92"/>
      <c r="I137" s="92"/>
      <c r="J137" s="58">
        <f t="shared" si="355"/>
        <v>0</v>
      </c>
      <c r="K137" s="29">
        <f t="shared" si="356"/>
        <v>0</v>
      </c>
      <c r="L137" s="92"/>
      <c r="M137" s="92"/>
      <c r="N137" s="92"/>
      <c r="O137" s="92"/>
      <c r="P137" s="58">
        <f t="shared" si="357"/>
        <v>0</v>
      </c>
      <c r="Q137" s="58">
        <f t="shared" si="358"/>
        <v>0</v>
      </c>
      <c r="R137" s="29">
        <f t="shared" si="359"/>
        <v>0</v>
      </c>
      <c r="S137" s="92"/>
      <c r="T137" s="92"/>
      <c r="U137" s="92"/>
      <c r="V137" s="92"/>
      <c r="W137" s="58">
        <f t="shared" si="360"/>
        <v>0</v>
      </c>
      <c r="X137" s="58">
        <f t="shared" si="361"/>
        <v>0</v>
      </c>
      <c r="Y137" s="29">
        <f t="shared" si="362"/>
        <v>0</v>
      </c>
      <c r="Z137" s="92"/>
      <c r="AA137" s="92"/>
      <c r="AB137" s="92"/>
      <c r="AC137" s="92"/>
      <c r="AD137" s="58">
        <f t="shared" si="382"/>
        <v>0</v>
      </c>
      <c r="AE137" s="58">
        <f t="shared" si="383"/>
        <v>0</v>
      </c>
      <c r="AG137" s="148">
        <f t="shared" si="364"/>
        <v>0</v>
      </c>
      <c r="AH137" s="148">
        <f t="shared" si="365"/>
        <v>0</v>
      </c>
      <c r="AI137" s="148">
        <f t="shared" si="366"/>
        <v>0</v>
      </c>
      <c r="AJ137" s="148" t="str">
        <f t="shared" si="377"/>
        <v>SQAAT2</v>
      </c>
      <c r="AK137" s="172">
        <f t="shared" si="367"/>
        <v>0</v>
      </c>
      <c r="AL137" s="103">
        <f t="shared" si="368"/>
        <v>0</v>
      </c>
      <c r="AM137" s="20">
        <f t="shared" si="369"/>
        <v>0</v>
      </c>
      <c r="AN137" s="20">
        <f t="shared" si="370"/>
        <v>0</v>
      </c>
      <c r="AO137" s="20">
        <f t="shared" si="371"/>
        <v>0</v>
      </c>
      <c r="AP137" s="20">
        <f t="shared" ref="AP137:AP158" si="384">SUM(AL137:AO137)</f>
        <v>0</v>
      </c>
      <c r="AQ137" s="32" t="e">
        <f t="shared" ref="AQ137:AQ158" si="385">AP137/AX137</f>
        <v>#DIV/0!</v>
      </c>
      <c r="AR137" s="32" t="e">
        <f t="shared" si="372"/>
        <v>#DIV/0!</v>
      </c>
      <c r="AT137" s="31">
        <f t="shared" si="373"/>
        <v>0</v>
      </c>
      <c r="AU137" s="31">
        <f t="shared" si="374"/>
        <v>0</v>
      </c>
      <c r="AV137" s="31">
        <f t="shared" si="375"/>
        <v>0</v>
      </c>
      <c r="AW137" s="31">
        <f t="shared" si="376"/>
        <v>0</v>
      </c>
      <c r="AX137" s="31">
        <f t="shared" ref="AX137:AX158" si="386">SUM(AT137:AW137)</f>
        <v>0</v>
      </c>
      <c r="AZ137" s="148">
        <v>0</v>
      </c>
      <c r="BA137" s="148">
        <v>0</v>
      </c>
      <c r="BB137" s="148">
        <v>0</v>
      </c>
      <c r="BC137" s="148" t="s">
        <v>172</v>
      </c>
      <c r="BD137" s="172">
        <v>0</v>
      </c>
      <c r="BE137" s="103">
        <v>0</v>
      </c>
      <c r="BF137" s="20">
        <v>0</v>
      </c>
      <c r="BG137" s="20">
        <v>0</v>
      </c>
      <c r="BH137" s="20">
        <v>0</v>
      </c>
      <c r="BI137" s="20">
        <v>0</v>
      </c>
      <c r="BJ137" s="32" t="e">
        <v>#DIV/0!</v>
      </c>
      <c r="BK137" s="32" t="e">
        <v>#DIV/0!</v>
      </c>
      <c r="BL137" s="257"/>
      <c r="BM137" s="31">
        <v>0</v>
      </c>
      <c r="BN137" s="31">
        <v>0</v>
      </c>
      <c r="BO137" s="31">
        <v>0</v>
      </c>
      <c r="BP137" s="31">
        <v>0</v>
      </c>
      <c r="BQ137" s="31">
        <v>0</v>
      </c>
      <c r="BR137" s="255"/>
      <c r="BS137" s="59">
        <v>24</v>
      </c>
      <c r="BT137" s="133" t="s">
        <v>26</v>
      </c>
      <c r="BU137" s="293" t="s">
        <v>233</v>
      </c>
      <c r="BV137" s="20" t="s">
        <v>239</v>
      </c>
      <c r="BW137" s="31" t="s">
        <v>82</v>
      </c>
      <c r="BX137" s="20">
        <v>9</v>
      </c>
      <c r="BY137" s="20">
        <v>0</v>
      </c>
      <c r="BZ137" s="20">
        <v>0</v>
      </c>
      <c r="CA137" s="20">
        <v>0</v>
      </c>
      <c r="CB137" s="20">
        <v>110</v>
      </c>
      <c r="CC137" s="20">
        <v>110</v>
      </c>
      <c r="CD137" s="32">
        <v>36.666666666666664</v>
      </c>
      <c r="CE137" s="32">
        <v>45.666666666666664</v>
      </c>
      <c r="CF137" s="31"/>
      <c r="CG137" s="31">
        <v>0</v>
      </c>
      <c r="CH137" s="31">
        <v>0</v>
      </c>
      <c r="CI137" s="31">
        <v>0</v>
      </c>
      <c r="CJ137" s="31">
        <v>3</v>
      </c>
      <c r="CK137" s="31">
        <v>3</v>
      </c>
    </row>
    <row r="138" spans="1:89" ht="18.95" customHeight="1" thickTop="1" thickBot="1" x14ac:dyDescent="0.25">
      <c r="A138" s="97" t="s">
        <v>88</v>
      </c>
      <c r="B138" s="58"/>
      <c r="C138" s="98"/>
      <c r="D138" s="99">
        <v>0</v>
      </c>
      <c r="E138" s="100">
        <f>SUM(E128:E137)</f>
        <v>99</v>
      </c>
      <c r="F138" s="41">
        <f>SUM(F128:F137)</f>
        <v>53</v>
      </c>
      <c r="G138" s="101">
        <f>SUM(G128:G137)</f>
        <v>52</v>
      </c>
      <c r="H138" s="99">
        <f>SUM(H128:H137)</f>
        <v>63</v>
      </c>
      <c r="I138" s="58"/>
      <c r="J138" s="41" t="s">
        <v>84</v>
      </c>
      <c r="K138" s="102">
        <f>SUM(K128:K137)</f>
        <v>114</v>
      </c>
      <c r="L138" s="41">
        <f>SUM(L128:L137)</f>
        <v>54</v>
      </c>
      <c r="M138" s="101">
        <f>SUM(M128:M137)</f>
        <v>45</v>
      </c>
      <c r="N138" s="101">
        <f>SUM(N128:N137)</f>
        <v>41</v>
      </c>
      <c r="O138" s="41"/>
      <c r="P138" s="41"/>
      <c r="Q138" s="41"/>
      <c r="R138" s="102">
        <f>SUM(R128:R137)</f>
        <v>0</v>
      </c>
      <c r="S138" s="41">
        <f>SUM(S128:S137)</f>
        <v>0</v>
      </c>
      <c r="T138" s="101">
        <f>SUM(T128:T137)</f>
        <v>0</v>
      </c>
      <c r="U138" s="101">
        <f>SUM(U128:U137)</f>
        <v>0</v>
      </c>
      <c r="V138" s="41"/>
      <c r="W138" s="41"/>
      <c r="X138" s="41"/>
      <c r="Y138" s="102">
        <f>SUM(Y128:Y137)</f>
        <v>114</v>
      </c>
      <c r="Z138" s="41">
        <f>SUM(Z128:Z137)</f>
        <v>45</v>
      </c>
      <c r="AA138" s="101">
        <f>SUM(AA128:AA137)</f>
        <v>51</v>
      </c>
      <c r="AB138" s="101">
        <f>SUM(AB128:AB137)</f>
        <v>42</v>
      </c>
      <c r="AC138" s="58"/>
      <c r="AD138" s="41"/>
      <c r="AE138" s="41"/>
      <c r="AG138" s="148">
        <f t="shared" si="364"/>
        <v>0</v>
      </c>
      <c r="AH138" s="148">
        <f t="shared" si="365"/>
        <v>0</v>
      </c>
      <c r="AI138" s="148">
        <f t="shared" si="366"/>
        <v>0</v>
      </c>
      <c r="AJ138" s="148" t="str">
        <f t="shared" si="377"/>
        <v>SQAAT2</v>
      </c>
      <c r="AK138" s="172">
        <f t="shared" si="367"/>
        <v>0</v>
      </c>
      <c r="AL138" s="103">
        <f t="shared" si="368"/>
        <v>0</v>
      </c>
      <c r="AM138" s="20">
        <f t="shared" si="369"/>
        <v>0</v>
      </c>
      <c r="AN138" s="20">
        <f t="shared" si="370"/>
        <v>0</v>
      </c>
      <c r="AO138" s="20">
        <f t="shared" si="371"/>
        <v>0</v>
      </c>
      <c r="AP138" s="20">
        <f t="shared" si="384"/>
        <v>0</v>
      </c>
      <c r="AQ138" s="32" t="e">
        <f t="shared" si="385"/>
        <v>#DIV/0!</v>
      </c>
      <c r="AR138" s="32" t="e">
        <f t="shared" si="372"/>
        <v>#DIV/0!</v>
      </c>
      <c r="AT138" s="31">
        <f t="shared" si="373"/>
        <v>0</v>
      </c>
      <c r="AU138" s="31">
        <f t="shared" si="374"/>
        <v>0</v>
      </c>
      <c r="AV138" s="31">
        <f t="shared" si="375"/>
        <v>0</v>
      </c>
      <c r="AW138" s="31">
        <f t="shared" si="376"/>
        <v>0</v>
      </c>
      <c r="AX138" s="31">
        <f t="shared" si="386"/>
        <v>0</v>
      </c>
      <c r="AZ138" s="148">
        <v>0</v>
      </c>
      <c r="BA138" s="148">
        <v>0</v>
      </c>
      <c r="BB138" s="148">
        <v>0</v>
      </c>
      <c r="BC138" s="148" t="s">
        <v>172</v>
      </c>
      <c r="BD138" s="172">
        <v>0</v>
      </c>
      <c r="BE138" s="103">
        <v>0</v>
      </c>
      <c r="BF138" s="20">
        <v>0</v>
      </c>
      <c r="BG138" s="20">
        <v>0</v>
      </c>
      <c r="BH138" s="20">
        <v>0</v>
      </c>
      <c r="BI138" s="20">
        <v>0</v>
      </c>
      <c r="BJ138" s="32" t="e">
        <v>#DIV/0!</v>
      </c>
      <c r="BK138" s="32" t="e">
        <v>#DIV/0!</v>
      </c>
      <c r="BL138" s="257"/>
      <c r="BM138" s="31">
        <v>0</v>
      </c>
      <c r="BN138" s="31">
        <v>0</v>
      </c>
      <c r="BO138" s="31">
        <v>0</v>
      </c>
      <c r="BP138" s="31">
        <v>0</v>
      </c>
      <c r="BQ138" s="31">
        <v>0</v>
      </c>
      <c r="BR138" s="255"/>
      <c r="BS138" s="59">
        <v>25</v>
      </c>
      <c r="BT138" s="133" t="s">
        <v>26</v>
      </c>
      <c r="BU138" s="293" t="s">
        <v>80</v>
      </c>
      <c r="BV138" s="20" t="s">
        <v>92</v>
      </c>
      <c r="BW138" s="31" t="s">
        <v>82</v>
      </c>
      <c r="BX138" s="20">
        <v>10</v>
      </c>
      <c r="BY138" s="20">
        <v>108</v>
      </c>
      <c r="BZ138" s="20">
        <v>0</v>
      </c>
      <c r="CA138" s="20">
        <v>0</v>
      </c>
      <c r="CB138" s="20">
        <v>0</v>
      </c>
      <c r="CC138" s="20">
        <v>108</v>
      </c>
      <c r="CD138" s="32">
        <v>36</v>
      </c>
      <c r="CE138" s="32">
        <v>46</v>
      </c>
      <c r="CF138" s="31"/>
      <c r="CG138" s="31">
        <v>3</v>
      </c>
      <c r="CH138" s="31">
        <v>0</v>
      </c>
      <c r="CI138" s="31">
        <v>0</v>
      </c>
      <c r="CJ138" s="31">
        <v>0</v>
      </c>
      <c r="CK138" s="31">
        <v>3</v>
      </c>
    </row>
    <row r="139" spans="1:89" ht="18.95" customHeight="1" thickBot="1" x14ac:dyDescent="0.25">
      <c r="A139" s="104" t="s">
        <v>131</v>
      </c>
      <c r="B139" s="105"/>
      <c r="C139" s="105"/>
      <c r="D139" s="105"/>
      <c r="E139" s="105"/>
      <c r="F139" s="105"/>
      <c r="G139" s="105"/>
      <c r="H139" s="296">
        <f>SUM(J128:J137)/($H$125*4)</f>
        <v>14</v>
      </c>
      <c r="I139" s="296"/>
      <c r="J139" s="58">
        <f>F138+G138+H138+I138</f>
        <v>168</v>
      </c>
      <c r="K139" s="107"/>
      <c r="L139" s="106"/>
      <c r="M139" s="296">
        <f>SUM(P128:P137)/($N$125*4)</f>
        <v>11.666666666666666</v>
      </c>
      <c r="N139" s="296"/>
      <c r="O139" s="296"/>
      <c r="P139" s="58">
        <f>SUM(L138:O138)</f>
        <v>140</v>
      </c>
      <c r="Q139" s="105"/>
      <c r="R139" s="108"/>
      <c r="S139" s="105"/>
      <c r="T139" s="105"/>
      <c r="U139" s="296">
        <f>SUM(W128:W137)/($U$125*4)</f>
        <v>0</v>
      </c>
      <c r="V139" s="296"/>
      <c r="W139" s="58">
        <f>SUM(S138:V138)</f>
        <v>0</v>
      </c>
      <c r="X139" s="58"/>
      <c r="Y139" s="108"/>
      <c r="Z139" s="105"/>
      <c r="AA139" s="105"/>
      <c r="AB139" s="296">
        <f>SUM(AD128:AD137)/($AB$125*4)</f>
        <v>11.5</v>
      </c>
      <c r="AC139" s="296"/>
      <c r="AD139" s="58">
        <f>SUM(Z138:AC138)</f>
        <v>138</v>
      </c>
      <c r="AE139" s="58"/>
      <c r="AG139" s="148" t="str">
        <f t="shared" ref="AG139:AG143" si="387">A269</f>
        <v>P</v>
      </c>
      <c r="AH139" s="148" t="str">
        <f t="shared" ref="AH139:AH143" si="388">B269</f>
        <v>CRUSEL</v>
      </c>
      <c r="AI139" s="148" t="str">
        <f t="shared" ref="AI139:AI143" si="389">C269</f>
        <v>NICOLAS</v>
      </c>
      <c r="AJ139" s="148" t="str">
        <f t="shared" ref="AJ139:AJ148" si="390">$B$266</f>
        <v>VALENCE D' ALBI</v>
      </c>
      <c r="AK139" s="172">
        <f t="shared" ref="AK139:AK143" si="391">D269</f>
        <v>19</v>
      </c>
      <c r="AL139" s="20">
        <f t="shared" ref="AL139:AL143" si="392">J269</f>
        <v>0</v>
      </c>
      <c r="AM139" s="20">
        <f t="shared" ref="AM139:AM143" si="393">P269</f>
        <v>95</v>
      </c>
      <c r="AN139" s="20">
        <f t="shared" ref="AN139:AN143" si="394">W269</f>
        <v>64</v>
      </c>
      <c r="AO139" s="20">
        <f t="shared" ref="AO139:AO143" si="395">AD269</f>
        <v>72</v>
      </c>
      <c r="AP139" s="20">
        <f t="shared" si="384"/>
        <v>231</v>
      </c>
      <c r="AQ139" s="32">
        <f t="shared" si="385"/>
        <v>25.666666666666668</v>
      </c>
      <c r="AR139" s="32">
        <f t="shared" ref="AR139:AR143" si="396">AQ139+D269</f>
        <v>44.666666666666671</v>
      </c>
      <c r="AT139" s="31">
        <f t="shared" ref="AT139:AT143" si="397">IF(AL139&gt;0,$H$266,0)</f>
        <v>0</v>
      </c>
      <c r="AU139" s="31">
        <f t="shared" ref="AU139:AU143" si="398">IF(AM139&gt;0,$N$266,0)</f>
        <v>3</v>
      </c>
      <c r="AV139" s="31">
        <f t="shared" ref="AV139:AV143" si="399">IF(AN139&gt;0,$U$266,0)</f>
        <v>3</v>
      </c>
      <c r="AW139" s="31">
        <f t="shared" ref="AW139:AW143" si="400">IF(AO139&gt;0,$AB$266,0)</f>
        <v>3</v>
      </c>
      <c r="AX139" s="31">
        <f t="shared" si="386"/>
        <v>9</v>
      </c>
      <c r="AZ139" s="148">
        <v>0</v>
      </c>
      <c r="BA139" s="148">
        <v>0</v>
      </c>
      <c r="BB139" s="148">
        <v>0</v>
      </c>
      <c r="BC139" s="148" t="s">
        <v>172</v>
      </c>
      <c r="BD139" s="172">
        <v>0</v>
      </c>
      <c r="BE139" s="103">
        <v>0</v>
      </c>
      <c r="BF139" s="20">
        <v>0</v>
      </c>
      <c r="BG139" s="20">
        <v>0</v>
      </c>
      <c r="BH139" s="20">
        <v>0</v>
      </c>
      <c r="BI139" s="20">
        <v>0</v>
      </c>
      <c r="BJ139" s="32" t="e">
        <v>#DIV/0!</v>
      </c>
      <c r="BK139" s="32" t="e">
        <v>#DIV/0!</v>
      </c>
      <c r="BL139" s="257"/>
      <c r="BM139" s="31">
        <v>0</v>
      </c>
      <c r="BN139" s="31">
        <v>0</v>
      </c>
      <c r="BO139" s="31">
        <v>0</v>
      </c>
      <c r="BP139" s="31">
        <v>0</v>
      </c>
      <c r="BQ139" s="31">
        <v>0</v>
      </c>
      <c r="BR139" s="255"/>
      <c r="BS139" s="59">
        <v>26</v>
      </c>
      <c r="BT139" s="133" t="s">
        <v>26</v>
      </c>
      <c r="BU139" s="293" t="s">
        <v>217</v>
      </c>
      <c r="BV139" s="20" t="s">
        <v>70</v>
      </c>
      <c r="BW139" s="96" t="s">
        <v>168</v>
      </c>
      <c r="BX139" s="20">
        <v>9</v>
      </c>
      <c r="BY139" s="20">
        <v>0</v>
      </c>
      <c r="BZ139" s="20">
        <v>107</v>
      </c>
      <c r="CA139" s="20">
        <v>0</v>
      </c>
      <c r="CB139" s="20">
        <v>0</v>
      </c>
      <c r="CC139" s="20">
        <v>107</v>
      </c>
      <c r="CD139" s="32">
        <v>35.666666666666664</v>
      </c>
      <c r="CE139" s="32">
        <v>44.666666666666664</v>
      </c>
      <c r="CF139" s="31"/>
      <c r="CG139" s="31">
        <v>0</v>
      </c>
      <c r="CH139" s="31">
        <v>3</v>
      </c>
      <c r="CI139" s="31">
        <v>0</v>
      </c>
      <c r="CJ139" s="31">
        <v>0</v>
      </c>
      <c r="CK139" s="31">
        <v>3</v>
      </c>
    </row>
    <row r="140" spans="1:89" ht="18.95" customHeight="1" thickTop="1" thickBot="1" x14ac:dyDescent="0.25">
      <c r="A140" s="104" t="s">
        <v>93</v>
      </c>
      <c r="B140" s="105"/>
      <c r="C140" s="105"/>
      <c r="D140" s="105"/>
      <c r="E140" s="105"/>
      <c r="F140" s="105"/>
      <c r="G140" s="105"/>
      <c r="H140" s="109" t="s">
        <v>13</v>
      </c>
      <c r="I140" s="110"/>
      <c r="J140" s="111">
        <f>J139+E138</f>
        <v>267</v>
      </c>
      <c r="K140" s="112"/>
      <c r="L140" s="105"/>
      <c r="M140" s="105"/>
      <c r="N140" s="105"/>
      <c r="O140" s="109" t="s">
        <v>13</v>
      </c>
      <c r="P140" s="110"/>
      <c r="Q140" s="111">
        <f>P139+K138</f>
        <v>254</v>
      </c>
      <c r="R140" s="108"/>
      <c r="S140" s="105"/>
      <c r="T140" s="105"/>
      <c r="U140" s="105"/>
      <c r="V140" s="109" t="s">
        <v>13</v>
      </c>
      <c r="W140" s="110"/>
      <c r="X140" s="111">
        <f>R138+W139</f>
        <v>0</v>
      </c>
      <c r="Y140" s="108"/>
      <c r="Z140" s="105"/>
      <c r="AA140" s="105"/>
      <c r="AB140" s="105"/>
      <c r="AC140" s="109" t="s">
        <v>13</v>
      </c>
      <c r="AD140" s="110"/>
      <c r="AE140" s="111">
        <f>Y138+AD139</f>
        <v>252</v>
      </c>
      <c r="AG140" s="148" t="str">
        <f t="shared" si="387"/>
        <v>S</v>
      </c>
      <c r="AH140" s="148" t="str">
        <f t="shared" si="388"/>
        <v>GLORIA</v>
      </c>
      <c r="AI140" s="148" t="str">
        <f t="shared" si="389"/>
        <v>JEROME</v>
      </c>
      <c r="AJ140" s="148" t="str">
        <f t="shared" si="390"/>
        <v>VALENCE D' ALBI</v>
      </c>
      <c r="AK140" s="172">
        <f t="shared" si="391"/>
        <v>9</v>
      </c>
      <c r="AL140" s="103">
        <f t="shared" si="392"/>
        <v>0</v>
      </c>
      <c r="AM140" s="20">
        <f t="shared" si="393"/>
        <v>0</v>
      </c>
      <c r="AN140" s="20">
        <f t="shared" si="394"/>
        <v>103</v>
      </c>
      <c r="AO140" s="20">
        <f t="shared" si="395"/>
        <v>104</v>
      </c>
      <c r="AP140" s="20">
        <f t="shared" si="384"/>
        <v>207</v>
      </c>
      <c r="AQ140" s="32">
        <f t="shared" si="385"/>
        <v>34.5</v>
      </c>
      <c r="AR140" s="32">
        <f t="shared" si="396"/>
        <v>43.5</v>
      </c>
      <c r="AT140" s="31">
        <f t="shared" si="397"/>
        <v>0</v>
      </c>
      <c r="AU140" s="31">
        <f t="shared" si="398"/>
        <v>0</v>
      </c>
      <c r="AV140" s="31">
        <f t="shared" si="399"/>
        <v>3</v>
      </c>
      <c r="AW140" s="31">
        <f t="shared" si="400"/>
        <v>3</v>
      </c>
      <c r="AX140" s="31">
        <f t="shared" si="386"/>
        <v>6</v>
      </c>
      <c r="AZ140" s="148">
        <v>0</v>
      </c>
      <c r="BA140" s="148">
        <v>0</v>
      </c>
      <c r="BB140" s="148">
        <v>0</v>
      </c>
      <c r="BC140" s="148" t="s">
        <v>172</v>
      </c>
      <c r="BD140" s="172">
        <v>0</v>
      </c>
      <c r="BE140" s="103">
        <v>0</v>
      </c>
      <c r="BF140" s="20">
        <v>0</v>
      </c>
      <c r="BG140" s="20">
        <v>0</v>
      </c>
      <c r="BH140" s="20">
        <v>0</v>
      </c>
      <c r="BI140" s="20">
        <v>0</v>
      </c>
      <c r="BJ140" s="32" t="e">
        <v>#DIV/0!</v>
      </c>
      <c r="BK140" s="32" t="e">
        <v>#DIV/0!</v>
      </c>
      <c r="BL140" s="257"/>
      <c r="BM140" s="31">
        <v>0</v>
      </c>
      <c r="BN140" s="31">
        <v>0</v>
      </c>
      <c r="BO140" s="31">
        <v>0</v>
      </c>
      <c r="BP140" s="31">
        <v>0</v>
      </c>
      <c r="BQ140" s="31">
        <v>0</v>
      </c>
      <c r="BR140" s="255"/>
      <c r="BS140" s="59">
        <v>27</v>
      </c>
      <c r="BT140" s="133" t="s">
        <v>26</v>
      </c>
      <c r="BU140" s="172" t="s">
        <v>100</v>
      </c>
      <c r="BV140" s="172" t="s">
        <v>101</v>
      </c>
      <c r="BW140" s="148" t="s">
        <v>178</v>
      </c>
      <c r="BX140" s="172">
        <v>10</v>
      </c>
      <c r="BY140" s="103">
        <v>91</v>
      </c>
      <c r="BZ140" s="20">
        <v>0</v>
      </c>
      <c r="CA140" s="20">
        <v>0</v>
      </c>
      <c r="CB140" s="20">
        <v>0</v>
      </c>
      <c r="CC140" s="20">
        <v>91</v>
      </c>
      <c r="CD140" s="32">
        <v>30.333333333333332</v>
      </c>
      <c r="CE140" s="32">
        <v>39.333333333333329</v>
      </c>
      <c r="CF140" s="148"/>
      <c r="CG140" s="31">
        <v>3</v>
      </c>
      <c r="CH140" s="31">
        <v>0</v>
      </c>
      <c r="CI140" s="31">
        <v>0</v>
      </c>
      <c r="CJ140" s="31">
        <v>0</v>
      </c>
      <c r="CK140" s="31">
        <v>3</v>
      </c>
    </row>
    <row r="141" spans="1:89" ht="18.95" customHeight="1" thickTop="1" thickBot="1" x14ac:dyDescent="0.25">
      <c r="A141" s="114" t="s">
        <v>41</v>
      </c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09" t="s">
        <v>13</v>
      </c>
      <c r="P141" s="110"/>
      <c r="Q141" s="111">
        <f>(J140+Q140)</f>
        <v>521</v>
      </c>
      <c r="R141" s="116"/>
      <c r="S141" s="115"/>
      <c r="T141" s="115"/>
      <c r="U141" s="115" t="s">
        <v>84</v>
      </c>
      <c r="V141" s="109" t="s">
        <v>13</v>
      </c>
      <c r="W141" s="110"/>
      <c r="X141" s="111">
        <f>J140+Q140+X140</f>
        <v>521</v>
      </c>
      <c r="Y141" s="116"/>
      <c r="Z141" s="115"/>
      <c r="AA141" s="115"/>
      <c r="AB141" s="115" t="s">
        <v>84</v>
      </c>
      <c r="AC141" s="109" t="s">
        <v>13</v>
      </c>
      <c r="AD141" s="110"/>
      <c r="AE141" s="111">
        <f>J140+Q140+X140+AE140</f>
        <v>773</v>
      </c>
      <c r="AG141" s="148" t="str">
        <f t="shared" si="387"/>
        <v>S</v>
      </c>
      <c r="AH141" s="148" t="str">
        <f t="shared" si="388"/>
        <v>DAURES</v>
      </c>
      <c r="AI141" s="148" t="str">
        <f t="shared" si="389"/>
        <v>NICOLAS</v>
      </c>
      <c r="AJ141" s="148" t="str">
        <f t="shared" si="390"/>
        <v>VALENCE D' ALBI</v>
      </c>
      <c r="AK141" s="172">
        <f t="shared" si="391"/>
        <v>8</v>
      </c>
      <c r="AL141" s="103">
        <f t="shared" si="392"/>
        <v>124</v>
      </c>
      <c r="AM141" s="20">
        <f t="shared" si="393"/>
        <v>0</v>
      </c>
      <c r="AN141" s="20">
        <f t="shared" si="394"/>
        <v>0</v>
      </c>
      <c r="AO141" s="20">
        <f t="shared" si="395"/>
        <v>0</v>
      </c>
      <c r="AP141" s="20">
        <f t="shared" si="384"/>
        <v>124</v>
      </c>
      <c r="AQ141" s="32">
        <f t="shared" si="385"/>
        <v>41.333333333333336</v>
      </c>
      <c r="AR141" s="32">
        <f t="shared" si="396"/>
        <v>49.333333333333336</v>
      </c>
      <c r="AT141" s="31">
        <f t="shared" si="397"/>
        <v>3</v>
      </c>
      <c r="AU141" s="31">
        <f t="shared" si="398"/>
        <v>0</v>
      </c>
      <c r="AV141" s="31">
        <f t="shared" si="399"/>
        <v>0</v>
      </c>
      <c r="AW141" s="31">
        <f t="shared" si="400"/>
        <v>0</v>
      </c>
      <c r="AX141" s="31">
        <f t="shared" si="386"/>
        <v>3</v>
      </c>
      <c r="AZ141" s="148">
        <v>0</v>
      </c>
      <c r="BA141" s="148">
        <v>0</v>
      </c>
      <c r="BB141" s="148">
        <v>0</v>
      </c>
      <c r="BC141" s="148" t="s">
        <v>172</v>
      </c>
      <c r="BD141" s="172">
        <v>0</v>
      </c>
      <c r="BE141" s="103">
        <v>0</v>
      </c>
      <c r="BF141" s="20">
        <v>0</v>
      </c>
      <c r="BG141" s="20">
        <v>0</v>
      </c>
      <c r="BH141" s="20">
        <v>0</v>
      </c>
      <c r="BI141" s="20">
        <v>0</v>
      </c>
      <c r="BJ141" s="32" t="e">
        <v>#DIV/0!</v>
      </c>
      <c r="BK141" s="32" t="e">
        <v>#DIV/0!</v>
      </c>
      <c r="BL141" s="257"/>
      <c r="BM141" s="31">
        <v>0</v>
      </c>
      <c r="BN141" s="31">
        <v>0</v>
      </c>
      <c r="BO141" s="31">
        <v>0</v>
      </c>
      <c r="BP141" s="31">
        <v>0</v>
      </c>
      <c r="BQ141" s="31">
        <v>0</v>
      </c>
      <c r="BR141" s="255"/>
      <c r="BS141" s="59">
        <v>28</v>
      </c>
      <c r="BT141" s="133" t="s">
        <v>26</v>
      </c>
      <c r="BU141" s="293"/>
      <c r="BV141" s="20"/>
      <c r="BW141" s="31"/>
      <c r="BX141" s="31"/>
      <c r="BY141" s="20"/>
      <c r="BZ141" s="20"/>
      <c r="CA141" s="20"/>
      <c r="CB141" s="20"/>
      <c r="CC141" s="20"/>
      <c r="CD141" s="268"/>
      <c r="CE141" s="22"/>
      <c r="CF141" s="31"/>
      <c r="CG141" s="31"/>
      <c r="CH141" s="31"/>
      <c r="CI141" s="31"/>
      <c r="CJ141" s="31"/>
      <c r="CK141" s="31"/>
    </row>
    <row r="142" spans="1:89" ht="18.95" customHeight="1" thickTop="1" thickBot="1" x14ac:dyDescent="0.25">
      <c r="A142" s="119"/>
      <c r="B142" s="120"/>
      <c r="C142" s="120"/>
      <c r="D142" s="120"/>
      <c r="E142" s="120"/>
      <c r="F142" s="120"/>
      <c r="G142" s="120"/>
      <c r="H142" s="120"/>
      <c r="I142" s="120"/>
      <c r="J142" s="120"/>
      <c r="K142" s="120"/>
      <c r="L142" s="120"/>
      <c r="M142" s="120"/>
      <c r="N142" s="120"/>
      <c r="O142" s="121"/>
      <c r="P142" s="120"/>
      <c r="Q142" s="120"/>
      <c r="R142" s="120"/>
      <c r="S142" s="120"/>
      <c r="T142" s="120"/>
      <c r="U142" s="120"/>
      <c r="V142" s="121"/>
      <c r="W142" s="120"/>
      <c r="X142" s="120"/>
      <c r="Y142" s="120"/>
      <c r="Z142" s="120"/>
      <c r="AA142" s="120"/>
      <c r="AB142" s="120"/>
      <c r="AC142" s="121"/>
      <c r="AD142" s="120"/>
      <c r="AE142" s="120"/>
      <c r="AG142" s="148" t="str">
        <f t="shared" si="387"/>
        <v>S</v>
      </c>
      <c r="AH142" s="148" t="str">
        <f t="shared" si="388"/>
        <v>VIRAZELS</v>
      </c>
      <c r="AI142" s="148" t="str">
        <f t="shared" si="389"/>
        <v>NICOLAS</v>
      </c>
      <c r="AJ142" s="148" t="str">
        <f t="shared" si="390"/>
        <v>VALENCE D' ALBI</v>
      </c>
      <c r="AK142" s="172">
        <f t="shared" si="391"/>
        <v>10</v>
      </c>
      <c r="AL142" s="103">
        <f t="shared" si="392"/>
        <v>108</v>
      </c>
      <c r="AM142" s="20">
        <f t="shared" si="393"/>
        <v>105</v>
      </c>
      <c r="AN142" s="20">
        <f t="shared" si="394"/>
        <v>0</v>
      </c>
      <c r="AO142" s="20">
        <f t="shared" si="395"/>
        <v>0</v>
      </c>
      <c r="AP142" s="20">
        <f t="shared" si="384"/>
        <v>213</v>
      </c>
      <c r="AQ142" s="32">
        <f t="shared" si="385"/>
        <v>35.5</v>
      </c>
      <c r="AR142" s="32">
        <f t="shared" si="396"/>
        <v>45.5</v>
      </c>
      <c r="AT142" s="31">
        <f t="shared" si="397"/>
        <v>3</v>
      </c>
      <c r="AU142" s="31">
        <f t="shared" si="398"/>
        <v>3</v>
      </c>
      <c r="AV142" s="31">
        <f t="shared" si="399"/>
        <v>0</v>
      </c>
      <c r="AW142" s="31">
        <f t="shared" si="400"/>
        <v>0</v>
      </c>
      <c r="AX142" s="31">
        <f t="shared" si="386"/>
        <v>6</v>
      </c>
      <c r="AZ142" s="148">
        <v>0</v>
      </c>
      <c r="BA142" s="148">
        <v>0</v>
      </c>
      <c r="BB142" s="148">
        <v>0</v>
      </c>
      <c r="BC142" s="148" t="s">
        <v>172</v>
      </c>
      <c r="BD142" s="172">
        <v>0</v>
      </c>
      <c r="BE142" s="103">
        <v>0</v>
      </c>
      <c r="BF142" s="20">
        <v>0</v>
      </c>
      <c r="BG142" s="20">
        <v>0</v>
      </c>
      <c r="BH142" s="20">
        <v>0</v>
      </c>
      <c r="BI142" s="20">
        <v>0</v>
      </c>
      <c r="BJ142" s="32" t="e">
        <v>#DIV/0!</v>
      </c>
      <c r="BK142" s="32" t="e">
        <v>#DIV/0!</v>
      </c>
      <c r="BL142" s="257"/>
      <c r="BM142" s="31">
        <v>0</v>
      </c>
      <c r="BN142" s="31">
        <v>0</v>
      </c>
      <c r="BO142" s="31">
        <v>0</v>
      </c>
      <c r="BP142" s="31">
        <v>0</v>
      </c>
      <c r="BQ142" s="31">
        <v>0</v>
      </c>
      <c r="BR142" s="255"/>
      <c r="BS142" s="59">
        <v>29</v>
      </c>
      <c r="BT142" s="133" t="s">
        <v>26</v>
      </c>
      <c r="BU142" s="293"/>
      <c r="BV142" s="20"/>
      <c r="BW142" s="31"/>
      <c r="BX142" s="31"/>
      <c r="BY142" s="20"/>
      <c r="BZ142" s="20"/>
      <c r="CA142" s="20"/>
      <c r="CB142" s="20"/>
      <c r="CC142" s="20"/>
      <c r="CD142" s="268"/>
      <c r="CE142" s="22"/>
      <c r="CF142" s="31"/>
      <c r="CG142" s="31"/>
      <c r="CH142" s="31"/>
      <c r="CI142" s="31"/>
      <c r="CJ142" s="31"/>
      <c r="CK142" s="31"/>
    </row>
    <row r="143" spans="1:89" ht="18.95" customHeight="1" x14ac:dyDescent="0.2">
      <c r="AG143" s="148">
        <f t="shared" si="387"/>
        <v>0</v>
      </c>
      <c r="AH143" s="148">
        <f t="shared" si="388"/>
        <v>0</v>
      </c>
      <c r="AI143" s="148">
        <f t="shared" si="389"/>
        <v>0</v>
      </c>
      <c r="AJ143" s="148" t="str">
        <f t="shared" si="390"/>
        <v>VALENCE D' ALBI</v>
      </c>
      <c r="AK143" s="172">
        <f t="shared" si="391"/>
        <v>0</v>
      </c>
      <c r="AL143" s="103">
        <f t="shared" si="392"/>
        <v>0</v>
      </c>
      <c r="AM143" s="20">
        <f t="shared" si="393"/>
        <v>0</v>
      </c>
      <c r="AN143" s="20">
        <f t="shared" si="394"/>
        <v>0</v>
      </c>
      <c r="AO143" s="20">
        <f t="shared" si="395"/>
        <v>0</v>
      </c>
      <c r="AP143" s="20">
        <f t="shared" si="384"/>
        <v>0</v>
      </c>
      <c r="AQ143" s="32" t="e">
        <f t="shared" si="385"/>
        <v>#DIV/0!</v>
      </c>
      <c r="AR143" s="32" t="e">
        <f t="shared" si="396"/>
        <v>#DIV/0!</v>
      </c>
      <c r="AT143" s="31">
        <f t="shared" si="397"/>
        <v>0</v>
      </c>
      <c r="AU143" s="31">
        <f t="shared" si="398"/>
        <v>0</v>
      </c>
      <c r="AV143" s="31">
        <f t="shared" si="399"/>
        <v>0</v>
      </c>
      <c r="AW143" s="31">
        <f t="shared" si="400"/>
        <v>0</v>
      </c>
      <c r="AX143" s="31">
        <f t="shared" si="386"/>
        <v>0</v>
      </c>
      <c r="AZ143" s="148">
        <v>0</v>
      </c>
      <c r="BA143" s="148">
        <v>0</v>
      </c>
      <c r="BB143" s="148">
        <v>0</v>
      </c>
      <c r="BC143" s="148" t="s">
        <v>172</v>
      </c>
      <c r="BD143" s="172">
        <v>0</v>
      </c>
      <c r="BE143" s="103">
        <v>0</v>
      </c>
      <c r="BF143" s="20">
        <v>0</v>
      </c>
      <c r="BG143" s="20">
        <v>0</v>
      </c>
      <c r="BH143" s="20">
        <v>0</v>
      </c>
      <c r="BI143" s="20">
        <v>0</v>
      </c>
      <c r="BJ143" s="32" t="e">
        <v>#DIV/0!</v>
      </c>
      <c r="BK143" s="32" t="e">
        <v>#DIV/0!</v>
      </c>
      <c r="BL143" s="257"/>
      <c r="BM143" s="31">
        <v>0</v>
      </c>
      <c r="BN143" s="31">
        <v>0</v>
      </c>
      <c r="BO143" s="31">
        <v>0</v>
      </c>
      <c r="BP143" s="31">
        <v>0</v>
      </c>
      <c r="BQ143" s="31">
        <v>0</v>
      </c>
      <c r="BR143" s="255"/>
      <c r="BT143" s="15"/>
      <c r="BY143" s="15"/>
      <c r="BZ143" s="15"/>
      <c r="CA143" s="15"/>
      <c r="CB143" s="15"/>
      <c r="CC143" s="15"/>
    </row>
    <row r="144" spans="1:89" ht="18.95" customHeight="1" thickBot="1" x14ac:dyDescent="0.25">
      <c r="AG144" s="148">
        <f t="shared" ref="AG144:AG148" si="401">A274</f>
        <v>0</v>
      </c>
      <c r="AH144" s="148">
        <f t="shared" ref="AH144:AH148" si="402">B274</f>
        <v>0</v>
      </c>
      <c r="AI144" s="148">
        <f t="shared" ref="AI144:AI148" si="403">C274</f>
        <v>0</v>
      </c>
      <c r="AJ144" s="148" t="str">
        <f t="shared" si="390"/>
        <v>VALENCE D' ALBI</v>
      </c>
      <c r="AK144" s="172">
        <f t="shared" ref="AK144:AK148" si="404">D274</f>
        <v>0</v>
      </c>
      <c r="AL144" s="103">
        <f t="shared" ref="AL144:AL148" si="405">J274</f>
        <v>0</v>
      </c>
      <c r="AM144" s="20">
        <f t="shared" ref="AM144:AM148" si="406">P274</f>
        <v>0</v>
      </c>
      <c r="AN144" s="20">
        <f t="shared" ref="AN144:AN148" si="407">W274</f>
        <v>0</v>
      </c>
      <c r="AO144" s="20">
        <f t="shared" ref="AO144:AO148" si="408">AD274</f>
        <v>0</v>
      </c>
      <c r="AP144" s="20">
        <f t="shared" ref="AP144:AP148" si="409">SUM(AL144:AO144)</f>
        <v>0</v>
      </c>
      <c r="AQ144" s="32" t="e">
        <f t="shared" ref="AQ144:AQ148" si="410">AP144/AX144</f>
        <v>#DIV/0!</v>
      </c>
      <c r="AR144" s="32" t="e">
        <f t="shared" ref="AR144:AR148" si="411">AQ144+D274</f>
        <v>#DIV/0!</v>
      </c>
      <c r="AT144" s="31">
        <f t="shared" ref="AT144:AT148" si="412">IF(AL144&gt;0,$H$266,0)</f>
        <v>0</v>
      </c>
      <c r="AU144" s="31">
        <f t="shared" ref="AU144:AU148" si="413">IF(AM144&gt;0,$N$266,0)</f>
        <v>0</v>
      </c>
      <c r="AV144" s="31">
        <f t="shared" ref="AV144:AV148" si="414">IF(AN144&gt;0,$U$266,0)</f>
        <v>0</v>
      </c>
      <c r="AW144" s="31">
        <f t="shared" ref="AW144:AW148" si="415">IF(AO144&gt;0,$AB$266,0)</f>
        <v>0</v>
      </c>
      <c r="AX144" s="31">
        <f t="shared" ref="AX144:AX148" si="416">SUM(AT144:AW144)</f>
        <v>0</v>
      </c>
      <c r="AZ144" s="148">
        <v>0</v>
      </c>
      <c r="BA144" s="148">
        <v>0</v>
      </c>
      <c r="BB144" s="148">
        <v>0</v>
      </c>
      <c r="BC144" s="148" t="s">
        <v>172</v>
      </c>
      <c r="BD144" s="172">
        <v>0</v>
      </c>
      <c r="BE144" s="103">
        <v>0</v>
      </c>
      <c r="BF144" s="20">
        <v>0</v>
      </c>
      <c r="BG144" s="20">
        <v>0</v>
      </c>
      <c r="BH144" s="20">
        <v>0</v>
      </c>
      <c r="BI144" s="20">
        <v>0</v>
      </c>
      <c r="BJ144" s="32" t="e">
        <v>#DIV/0!</v>
      </c>
      <c r="BK144" s="32" t="e">
        <v>#DIV/0!</v>
      </c>
      <c r="BL144" s="257"/>
      <c r="BM144" s="31">
        <v>0</v>
      </c>
      <c r="BN144" s="31">
        <v>0</v>
      </c>
      <c r="BO144" s="31">
        <v>0</v>
      </c>
      <c r="BP144" s="31">
        <v>0</v>
      </c>
      <c r="BQ144" s="31">
        <v>0</v>
      </c>
      <c r="BR144" s="255"/>
      <c r="BT144" s="15"/>
      <c r="BY144" s="15"/>
      <c r="BZ144" s="15"/>
      <c r="CA144" s="15"/>
      <c r="CB144" s="15"/>
      <c r="CC144" s="15"/>
    </row>
    <row r="145" spans="1:70" ht="18.95" customHeight="1" thickTop="1" thickBot="1" x14ac:dyDescent="0.25">
      <c r="A145" s="11"/>
      <c r="B145" s="297" t="s">
        <v>120</v>
      </c>
      <c r="C145" s="297"/>
      <c r="D145" s="297"/>
      <c r="E145" s="298" t="s">
        <v>7</v>
      </c>
      <c r="F145" s="298"/>
      <c r="G145" s="298"/>
      <c r="H145" s="60">
        <f>$H$4</f>
        <v>3</v>
      </c>
      <c r="I145" s="13"/>
      <c r="J145" s="14"/>
      <c r="K145" s="298" t="s">
        <v>7</v>
      </c>
      <c r="L145" s="298"/>
      <c r="M145" s="298"/>
      <c r="N145" s="60">
        <f>$N$4</f>
        <v>3</v>
      </c>
      <c r="O145" s="14"/>
      <c r="P145" s="14"/>
      <c r="Q145" s="14"/>
      <c r="R145" s="298" t="s">
        <v>7</v>
      </c>
      <c r="S145" s="298"/>
      <c r="T145" s="298"/>
      <c r="U145" s="60">
        <f>$U$4</f>
        <v>3</v>
      </c>
      <c r="V145" s="14"/>
      <c r="W145" s="14"/>
      <c r="X145" s="14"/>
      <c r="Y145" s="298" t="s">
        <v>7</v>
      </c>
      <c r="Z145" s="298"/>
      <c r="AA145" s="298"/>
      <c r="AB145" s="60">
        <v>3</v>
      </c>
      <c r="AC145" s="14"/>
      <c r="AD145" s="14"/>
      <c r="AE145" s="14"/>
      <c r="AG145" s="148">
        <f t="shared" si="401"/>
        <v>0</v>
      </c>
      <c r="AH145" s="148">
        <f t="shared" si="402"/>
        <v>0</v>
      </c>
      <c r="AI145" s="148">
        <f t="shared" si="403"/>
        <v>0</v>
      </c>
      <c r="AJ145" s="148" t="str">
        <f t="shared" si="390"/>
        <v>VALENCE D' ALBI</v>
      </c>
      <c r="AK145" s="172">
        <f t="shared" si="404"/>
        <v>0</v>
      </c>
      <c r="AL145" s="103">
        <f t="shared" si="405"/>
        <v>0</v>
      </c>
      <c r="AM145" s="20">
        <f t="shared" si="406"/>
        <v>0</v>
      </c>
      <c r="AN145" s="20">
        <f t="shared" si="407"/>
        <v>0</v>
      </c>
      <c r="AO145" s="20">
        <f t="shared" si="408"/>
        <v>0</v>
      </c>
      <c r="AP145" s="20">
        <f t="shared" si="409"/>
        <v>0</v>
      </c>
      <c r="AQ145" s="32" t="e">
        <f t="shared" si="410"/>
        <v>#DIV/0!</v>
      </c>
      <c r="AR145" s="32" t="e">
        <f t="shared" si="411"/>
        <v>#DIV/0!</v>
      </c>
      <c r="AT145" s="31">
        <f t="shared" si="412"/>
        <v>0</v>
      </c>
      <c r="AU145" s="31">
        <f t="shared" si="413"/>
        <v>0</v>
      </c>
      <c r="AV145" s="31">
        <f t="shared" si="414"/>
        <v>0</v>
      </c>
      <c r="AW145" s="31">
        <f t="shared" si="415"/>
        <v>0</v>
      </c>
      <c r="AX145" s="31">
        <f t="shared" si="416"/>
        <v>0</v>
      </c>
      <c r="AZ145" s="284">
        <v>0</v>
      </c>
      <c r="BA145" s="284">
        <v>0</v>
      </c>
      <c r="BB145" s="284">
        <v>0</v>
      </c>
      <c r="BC145" s="284" t="s">
        <v>95</v>
      </c>
      <c r="BD145" s="172">
        <v>0</v>
      </c>
      <c r="BE145" s="103">
        <v>0</v>
      </c>
      <c r="BF145" s="20">
        <v>0</v>
      </c>
      <c r="BG145" s="20">
        <v>0</v>
      </c>
      <c r="BH145" s="20">
        <v>0</v>
      </c>
      <c r="BI145" s="20">
        <v>0</v>
      </c>
      <c r="BJ145" s="32" t="e">
        <v>#DIV/0!</v>
      </c>
      <c r="BK145" s="32" t="e">
        <v>#DIV/0!</v>
      </c>
      <c r="BL145" s="257"/>
      <c r="BM145" s="31">
        <v>0</v>
      </c>
      <c r="BN145" s="31">
        <v>0</v>
      </c>
      <c r="BO145" s="31">
        <v>0</v>
      </c>
      <c r="BP145" s="31">
        <v>0</v>
      </c>
      <c r="BQ145" s="31">
        <v>0</v>
      </c>
      <c r="BR145" s="255"/>
    </row>
    <row r="146" spans="1:70" ht="18.95" customHeight="1" thickTop="1" x14ac:dyDescent="0.2">
      <c r="A146" s="16"/>
      <c r="B146" s="17" t="s">
        <v>22</v>
      </c>
      <c r="C146" s="17"/>
      <c r="D146" s="17"/>
      <c r="E146" s="18">
        <f>$H$4</f>
        <v>3</v>
      </c>
      <c r="F146" s="294" t="str">
        <f>$F$5</f>
        <v>VALENCE</v>
      </c>
      <c r="G146" s="294"/>
      <c r="H146" s="294"/>
      <c r="I146" s="294"/>
      <c r="J146" s="294"/>
      <c r="K146" s="18">
        <f>$N$4</f>
        <v>3</v>
      </c>
      <c r="L146" s="294" t="str">
        <f>$L$5</f>
        <v>TOULOUSE</v>
      </c>
      <c r="M146" s="294"/>
      <c r="N146" s="294"/>
      <c r="O146" s="294"/>
      <c r="P146" s="294"/>
      <c r="Q146" s="294"/>
      <c r="R146" s="18">
        <f>$U$4</f>
        <v>3</v>
      </c>
      <c r="S146" s="294" t="str">
        <f>$S$5</f>
        <v>LE SEQUESTRE</v>
      </c>
      <c r="T146" s="294"/>
      <c r="U146" s="294"/>
      <c r="V146" s="294"/>
      <c r="W146" s="294"/>
      <c r="X146" s="294"/>
      <c r="Y146" s="18">
        <f>$AB$4</f>
        <v>3</v>
      </c>
      <c r="Z146" s="295" t="str">
        <f>$Z$5</f>
        <v>MIRANDOL</v>
      </c>
      <c r="AA146" s="295"/>
      <c r="AB146" s="295"/>
      <c r="AC146" s="295"/>
      <c r="AD146" s="295"/>
      <c r="AE146" s="295"/>
      <c r="AG146" s="148">
        <f t="shared" si="401"/>
        <v>0</v>
      </c>
      <c r="AH146" s="148">
        <f t="shared" si="402"/>
        <v>0</v>
      </c>
      <c r="AI146" s="148">
        <f t="shared" si="403"/>
        <v>0</v>
      </c>
      <c r="AJ146" s="148" t="str">
        <f t="shared" si="390"/>
        <v>VALENCE D' ALBI</v>
      </c>
      <c r="AK146" s="172">
        <f t="shared" si="404"/>
        <v>0</v>
      </c>
      <c r="AL146" s="103">
        <f t="shared" si="405"/>
        <v>0</v>
      </c>
      <c r="AM146" s="20">
        <f t="shared" si="406"/>
        <v>0</v>
      </c>
      <c r="AN146" s="20">
        <f t="shared" si="407"/>
        <v>0</v>
      </c>
      <c r="AO146" s="20">
        <f t="shared" si="408"/>
        <v>0</v>
      </c>
      <c r="AP146" s="20">
        <f t="shared" si="409"/>
        <v>0</v>
      </c>
      <c r="AQ146" s="32" t="e">
        <f t="shared" si="410"/>
        <v>#DIV/0!</v>
      </c>
      <c r="AR146" s="32" t="e">
        <f t="shared" si="411"/>
        <v>#DIV/0!</v>
      </c>
      <c r="AT146" s="31">
        <f t="shared" si="412"/>
        <v>0</v>
      </c>
      <c r="AU146" s="31">
        <f t="shared" si="413"/>
        <v>0</v>
      </c>
      <c r="AV146" s="31">
        <f t="shared" si="414"/>
        <v>0</v>
      </c>
      <c r="AW146" s="31">
        <f t="shared" si="415"/>
        <v>0</v>
      </c>
      <c r="AX146" s="31">
        <f t="shared" si="416"/>
        <v>0</v>
      </c>
      <c r="AZ146" s="284">
        <v>0</v>
      </c>
      <c r="BA146" s="284">
        <v>0</v>
      </c>
      <c r="BB146" s="284">
        <v>0</v>
      </c>
      <c r="BC146" s="284" t="s">
        <v>95</v>
      </c>
      <c r="BD146" s="172">
        <v>0</v>
      </c>
      <c r="BE146" s="103">
        <v>0</v>
      </c>
      <c r="BF146" s="20">
        <v>0</v>
      </c>
      <c r="BG146" s="20">
        <v>0</v>
      </c>
      <c r="BH146" s="20">
        <v>0</v>
      </c>
      <c r="BI146" s="20">
        <v>0</v>
      </c>
      <c r="BJ146" s="32" t="e">
        <v>#DIV/0!</v>
      </c>
      <c r="BK146" s="32" t="e">
        <v>#DIV/0!</v>
      </c>
      <c r="BL146" s="257"/>
      <c r="BM146" s="31">
        <v>0</v>
      </c>
      <c r="BN146" s="31">
        <v>0</v>
      </c>
      <c r="BO146" s="31">
        <v>0</v>
      </c>
      <c r="BP146" s="31">
        <v>0</v>
      </c>
      <c r="BQ146" s="31">
        <v>0</v>
      </c>
      <c r="BR146" s="255"/>
    </row>
    <row r="147" spans="1:70" ht="18.95" customHeight="1" thickBot="1" x14ac:dyDescent="0.25">
      <c r="A147" s="28" t="s">
        <v>8</v>
      </c>
      <c r="B147" s="28" t="s">
        <v>9</v>
      </c>
      <c r="C147" s="28" t="s">
        <v>10</v>
      </c>
      <c r="D147" s="28" t="s">
        <v>31</v>
      </c>
      <c r="E147" s="29" t="s">
        <v>32</v>
      </c>
      <c r="F147" s="28">
        <v>1</v>
      </c>
      <c r="G147" s="28">
        <v>2</v>
      </c>
      <c r="H147" s="28">
        <v>3</v>
      </c>
      <c r="I147" s="28">
        <v>4</v>
      </c>
      <c r="J147" s="28" t="s">
        <v>21</v>
      </c>
      <c r="K147" s="29" t="s">
        <v>32</v>
      </c>
      <c r="L147" s="28">
        <v>1</v>
      </c>
      <c r="M147" s="28">
        <v>2</v>
      </c>
      <c r="N147" s="28">
        <v>3</v>
      </c>
      <c r="O147" s="28">
        <v>4</v>
      </c>
      <c r="P147" s="28" t="s">
        <v>21</v>
      </c>
      <c r="Q147" s="28" t="s">
        <v>33</v>
      </c>
      <c r="R147" s="29" t="s">
        <v>32</v>
      </c>
      <c r="S147" s="28">
        <v>1</v>
      </c>
      <c r="T147" s="28">
        <v>2</v>
      </c>
      <c r="U147" s="28">
        <v>3</v>
      </c>
      <c r="V147" s="28">
        <v>4</v>
      </c>
      <c r="W147" s="28" t="s">
        <v>21</v>
      </c>
      <c r="X147" s="28" t="s">
        <v>33</v>
      </c>
      <c r="Y147" s="29" t="s">
        <v>32</v>
      </c>
      <c r="Z147" s="28">
        <v>1</v>
      </c>
      <c r="AA147" s="28">
        <v>2</v>
      </c>
      <c r="AB147" s="28">
        <v>3</v>
      </c>
      <c r="AC147" s="28">
        <v>4</v>
      </c>
      <c r="AD147" s="28" t="s">
        <v>21</v>
      </c>
      <c r="AE147" s="28" t="s">
        <v>33</v>
      </c>
      <c r="AG147" s="148">
        <f t="shared" si="401"/>
        <v>0</v>
      </c>
      <c r="AH147" s="148">
        <f t="shared" si="402"/>
        <v>0</v>
      </c>
      <c r="AI147" s="148">
        <f t="shared" si="403"/>
        <v>0</v>
      </c>
      <c r="AJ147" s="148" t="str">
        <f t="shared" si="390"/>
        <v>VALENCE D' ALBI</v>
      </c>
      <c r="AK147" s="172">
        <f t="shared" si="404"/>
        <v>0</v>
      </c>
      <c r="AL147" s="103">
        <f t="shared" si="405"/>
        <v>0</v>
      </c>
      <c r="AM147" s="20">
        <f t="shared" si="406"/>
        <v>0</v>
      </c>
      <c r="AN147" s="20">
        <f t="shared" si="407"/>
        <v>0</v>
      </c>
      <c r="AO147" s="20">
        <f t="shared" si="408"/>
        <v>0</v>
      </c>
      <c r="AP147" s="20">
        <f t="shared" si="409"/>
        <v>0</v>
      </c>
      <c r="AQ147" s="32" t="e">
        <f t="shared" si="410"/>
        <v>#DIV/0!</v>
      </c>
      <c r="AR147" s="32" t="e">
        <f t="shared" si="411"/>
        <v>#DIV/0!</v>
      </c>
      <c r="AT147" s="31">
        <f t="shared" si="412"/>
        <v>0</v>
      </c>
      <c r="AU147" s="31">
        <f t="shared" si="413"/>
        <v>0</v>
      </c>
      <c r="AV147" s="31">
        <f t="shared" si="414"/>
        <v>0</v>
      </c>
      <c r="AW147" s="31">
        <f t="shared" si="415"/>
        <v>0</v>
      </c>
      <c r="AX147" s="31">
        <f t="shared" si="416"/>
        <v>0</v>
      </c>
      <c r="AZ147" s="284">
        <v>0</v>
      </c>
      <c r="BA147" s="284">
        <v>0</v>
      </c>
      <c r="BB147" s="284">
        <v>0</v>
      </c>
      <c r="BC147" s="284" t="s">
        <v>95</v>
      </c>
      <c r="BD147" s="172">
        <v>0</v>
      </c>
      <c r="BE147" s="103">
        <v>0</v>
      </c>
      <c r="BF147" s="20">
        <v>0</v>
      </c>
      <c r="BG147" s="20">
        <v>0</v>
      </c>
      <c r="BH147" s="20">
        <v>0</v>
      </c>
      <c r="BI147" s="20">
        <v>0</v>
      </c>
      <c r="BJ147" s="32" t="e">
        <v>#DIV/0!</v>
      </c>
      <c r="BK147" s="32" t="e">
        <v>#DIV/0!</v>
      </c>
      <c r="BL147" s="257"/>
      <c r="BM147" s="31">
        <v>0</v>
      </c>
      <c r="BN147" s="31">
        <v>0</v>
      </c>
      <c r="BO147" s="31">
        <v>0</v>
      </c>
      <c r="BP147" s="31">
        <v>0</v>
      </c>
      <c r="BQ147" s="31">
        <v>0</v>
      </c>
      <c r="BR147" s="255"/>
    </row>
    <row r="148" spans="1:70" ht="18.95" customHeight="1" thickTop="1" x14ac:dyDescent="0.2">
      <c r="A148" s="263" t="s">
        <v>102</v>
      </c>
      <c r="B148" s="36" t="s">
        <v>121</v>
      </c>
      <c r="C148" s="36" t="s">
        <v>68</v>
      </c>
      <c r="D148" s="37">
        <v>14</v>
      </c>
      <c r="E148" s="127">
        <f t="shared" ref="E148:E157" si="417">IF(F148&gt;0,D148*$E$146,0)</f>
        <v>42</v>
      </c>
      <c r="F148" s="38">
        <v>33</v>
      </c>
      <c r="G148" s="38">
        <v>38</v>
      </c>
      <c r="H148" s="38">
        <v>38</v>
      </c>
      <c r="I148" s="38"/>
      <c r="J148" s="39">
        <f t="shared" ref="J148:J157" si="418">F148+G148+H148+I148</f>
        <v>109</v>
      </c>
      <c r="K148" s="40">
        <f t="shared" ref="K148:K157" si="419">IF(L148&gt;0,D148*$K$146,0)</f>
        <v>42</v>
      </c>
      <c r="L148" s="38">
        <v>46</v>
      </c>
      <c r="M148" s="38">
        <v>41</v>
      </c>
      <c r="N148" s="38">
        <v>44</v>
      </c>
      <c r="O148" s="38"/>
      <c r="P148" s="41">
        <f t="shared" ref="P148:P157" si="420">L148+M148+N148+O148</f>
        <v>131</v>
      </c>
      <c r="Q148" s="41">
        <f t="shared" ref="Q148:Q157" si="421">J148+P148</f>
        <v>240</v>
      </c>
      <c r="R148" s="40">
        <f t="shared" ref="R148:R157" si="422">IF(S148&gt;0,D148*$R$146,0)</f>
        <v>42</v>
      </c>
      <c r="S148" s="38">
        <v>44</v>
      </c>
      <c r="T148" s="38">
        <v>39</v>
      </c>
      <c r="U148" s="38">
        <v>54</v>
      </c>
      <c r="V148" s="38"/>
      <c r="W148" s="41">
        <f t="shared" ref="W148:W157" si="423">S148+T148+U148+V148</f>
        <v>137</v>
      </c>
      <c r="X148" s="41">
        <f t="shared" ref="X148:X157" si="424">J148+P148+W148</f>
        <v>377</v>
      </c>
      <c r="Y148" s="40">
        <f t="shared" ref="Y148:Y157" si="425">IF(Z148&gt;0,D148*$Y$146,0)</f>
        <v>42</v>
      </c>
      <c r="Z148" s="38">
        <v>40</v>
      </c>
      <c r="AA148" s="38">
        <v>40</v>
      </c>
      <c r="AB148" s="38">
        <v>37</v>
      </c>
      <c r="AC148" s="38"/>
      <c r="AD148" s="41">
        <f t="shared" ref="AD148:AD157" si="426">Z148+AA148+AB148+AC148</f>
        <v>117</v>
      </c>
      <c r="AE148" s="41">
        <f t="shared" ref="AE148:AE157" si="427">J148+P148+W148+AD148</f>
        <v>494</v>
      </c>
      <c r="AG148" s="148">
        <f t="shared" si="401"/>
        <v>0</v>
      </c>
      <c r="AH148" s="148">
        <f t="shared" si="402"/>
        <v>0</v>
      </c>
      <c r="AI148" s="148">
        <f t="shared" si="403"/>
        <v>0</v>
      </c>
      <c r="AJ148" s="148" t="str">
        <f t="shared" si="390"/>
        <v>VALENCE D' ALBI</v>
      </c>
      <c r="AK148" s="172">
        <f t="shared" si="404"/>
        <v>0</v>
      </c>
      <c r="AL148" s="103">
        <f t="shared" si="405"/>
        <v>0</v>
      </c>
      <c r="AM148" s="20">
        <f t="shared" si="406"/>
        <v>0</v>
      </c>
      <c r="AN148" s="20">
        <f t="shared" si="407"/>
        <v>0</v>
      </c>
      <c r="AO148" s="20">
        <f t="shared" si="408"/>
        <v>0</v>
      </c>
      <c r="AP148" s="20">
        <f t="shared" si="409"/>
        <v>0</v>
      </c>
      <c r="AQ148" s="32" t="e">
        <f t="shared" si="410"/>
        <v>#DIV/0!</v>
      </c>
      <c r="AR148" s="32" t="e">
        <f t="shared" si="411"/>
        <v>#DIV/0!</v>
      </c>
      <c r="AT148" s="31">
        <f t="shared" si="412"/>
        <v>0</v>
      </c>
      <c r="AU148" s="31">
        <f t="shared" si="413"/>
        <v>0</v>
      </c>
      <c r="AV148" s="31">
        <f t="shared" si="414"/>
        <v>0</v>
      </c>
      <c r="AW148" s="31">
        <f t="shared" si="415"/>
        <v>0</v>
      </c>
      <c r="AX148" s="31">
        <f t="shared" si="416"/>
        <v>0</v>
      </c>
      <c r="AZ148" s="284">
        <v>0</v>
      </c>
      <c r="BA148" s="284">
        <v>0</v>
      </c>
      <c r="BB148" s="284">
        <v>0</v>
      </c>
      <c r="BC148" s="284" t="s">
        <v>95</v>
      </c>
      <c r="BD148" s="172">
        <v>0</v>
      </c>
      <c r="BE148" s="103">
        <v>0</v>
      </c>
      <c r="BF148" s="20">
        <v>0</v>
      </c>
      <c r="BG148" s="20">
        <v>0</v>
      </c>
      <c r="BH148" s="20">
        <v>0</v>
      </c>
      <c r="BI148" s="20">
        <v>0</v>
      </c>
      <c r="BJ148" s="32" t="e">
        <v>#DIV/0!</v>
      </c>
      <c r="BK148" s="32" t="e">
        <v>#DIV/0!</v>
      </c>
      <c r="BL148" s="257"/>
      <c r="BM148" s="31">
        <v>0</v>
      </c>
      <c r="BN148" s="31">
        <v>0</v>
      </c>
      <c r="BO148" s="31">
        <v>0</v>
      </c>
      <c r="BP148" s="31">
        <v>0</v>
      </c>
      <c r="BQ148" s="31">
        <v>0</v>
      </c>
      <c r="BR148" s="255"/>
    </row>
    <row r="149" spans="1:70" ht="18.95" customHeight="1" x14ac:dyDescent="0.2">
      <c r="A149" s="52" t="s">
        <v>102</v>
      </c>
      <c r="B149" s="53" t="s">
        <v>182</v>
      </c>
      <c r="C149" s="53" t="s">
        <v>183</v>
      </c>
      <c r="D149" s="54">
        <v>18</v>
      </c>
      <c r="E149" s="55">
        <f t="shared" si="417"/>
        <v>54</v>
      </c>
      <c r="F149" s="56">
        <v>25</v>
      </c>
      <c r="G149" s="56">
        <v>27</v>
      </c>
      <c r="H149" s="56">
        <v>20</v>
      </c>
      <c r="I149" s="56"/>
      <c r="J149" s="57">
        <f t="shared" si="418"/>
        <v>72</v>
      </c>
      <c r="K149" s="29">
        <f t="shared" si="419"/>
        <v>0</v>
      </c>
      <c r="L149" s="56"/>
      <c r="M149" s="56"/>
      <c r="N149" s="56"/>
      <c r="O149" s="56"/>
      <c r="P149" s="58">
        <f t="shared" si="420"/>
        <v>0</v>
      </c>
      <c r="Q149" s="58">
        <f t="shared" si="421"/>
        <v>72</v>
      </c>
      <c r="R149" s="29">
        <f t="shared" si="422"/>
        <v>0</v>
      </c>
      <c r="S149" s="56"/>
      <c r="T149" s="56"/>
      <c r="U149" s="56"/>
      <c r="V149" s="56"/>
      <c r="W149" s="58">
        <f t="shared" si="423"/>
        <v>0</v>
      </c>
      <c r="X149" s="58">
        <f t="shared" si="424"/>
        <v>72</v>
      </c>
      <c r="Y149" s="29">
        <f t="shared" si="425"/>
        <v>54</v>
      </c>
      <c r="Z149" s="56">
        <v>22</v>
      </c>
      <c r="AA149" s="56">
        <v>28</v>
      </c>
      <c r="AB149" s="56">
        <v>18</v>
      </c>
      <c r="AC149" s="56"/>
      <c r="AD149" s="58">
        <f t="shared" si="426"/>
        <v>68</v>
      </c>
      <c r="AE149" s="58">
        <f t="shared" si="427"/>
        <v>140</v>
      </c>
      <c r="AG149" s="148" t="str">
        <f t="shared" ref="AG149:AG158" si="428">A289</f>
        <v>F</v>
      </c>
      <c r="AH149" s="148" t="str">
        <f t="shared" ref="AH149:AH158" si="429">B289</f>
        <v>HILLION</v>
      </c>
      <c r="AI149" s="148" t="str">
        <f t="shared" ref="AI149:AI158" si="430">C289</f>
        <v>SANDRINE</v>
      </c>
      <c r="AJ149" s="148" t="str">
        <f t="shared" ref="AJ149:AJ158" si="431">$B$286</f>
        <v>VILLEFRANCHE R</v>
      </c>
      <c r="AK149" s="172">
        <f t="shared" ref="AK149:AK158" si="432">D289</f>
        <v>9</v>
      </c>
      <c r="AL149" s="20">
        <f t="shared" ref="AL149:AL158" si="433">J289</f>
        <v>98</v>
      </c>
      <c r="AM149" s="20">
        <f t="shared" ref="AM149:AM158" si="434">P289</f>
        <v>110</v>
      </c>
      <c r="AN149" s="20">
        <f t="shared" ref="AN149:AN158" si="435">W289</f>
        <v>111</v>
      </c>
      <c r="AO149" s="20">
        <f t="shared" ref="AO149:AO158" si="436">AD289</f>
        <v>121</v>
      </c>
      <c r="AP149" s="20">
        <f t="shared" si="384"/>
        <v>440</v>
      </c>
      <c r="AQ149" s="32">
        <f t="shared" si="385"/>
        <v>36.666666666666664</v>
      </c>
      <c r="AR149" s="32">
        <f t="shared" ref="AR149:AR158" si="437">AQ149+D289</f>
        <v>45.666666666666664</v>
      </c>
      <c r="AT149" s="31">
        <f t="shared" ref="AT149:AT158" si="438">IF(AL149&gt;0,$H$286,0)</f>
        <v>3</v>
      </c>
      <c r="AU149" s="31">
        <f t="shared" ref="AU149:AU158" si="439">IF(AM149&gt;0,$N$286,0)</f>
        <v>3</v>
      </c>
      <c r="AV149" s="31">
        <f t="shared" ref="AV149:AV158" si="440">IF(AN149&gt;0,$U$286,0)</f>
        <v>3</v>
      </c>
      <c r="AW149" s="31">
        <f t="shared" ref="AW149:AW158" si="441">IF(AO149&gt;0,$AB$286,0)</f>
        <v>3</v>
      </c>
      <c r="AX149" s="31">
        <f t="shared" si="386"/>
        <v>12</v>
      </c>
      <c r="AZ149" s="284">
        <v>0</v>
      </c>
      <c r="BA149" s="284">
        <v>0</v>
      </c>
      <c r="BB149" s="284">
        <v>0</v>
      </c>
      <c r="BC149" s="284" t="s">
        <v>95</v>
      </c>
      <c r="BD149" s="172">
        <v>0</v>
      </c>
      <c r="BE149" s="103">
        <v>0</v>
      </c>
      <c r="BF149" s="20">
        <v>0</v>
      </c>
      <c r="BG149" s="20">
        <v>0</v>
      </c>
      <c r="BH149" s="20">
        <v>0</v>
      </c>
      <c r="BI149" s="20">
        <v>0</v>
      </c>
      <c r="BJ149" s="32" t="e">
        <v>#DIV/0!</v>
      </c>
      <c r="BK149" s="32" t="e">
        <v>#DIV/0!</v>
      </c>
      <c r="BL149" s="257"/>
      <c r="BM149" s="31">
        <v>0</v>
      </c>
      <c r="BN149" s="31">
        <v>0</v>
      </c>
      <c r="BO149" s="31">
        <v>0</v>
      </c>
      <c r="BP149" s="31">
        <v>0</v>
      </c>
      <c r="BQ149" s="31">
        <v>0</v>
      </c>
      <c r="BR149" s="255"/>
    </row>
    <row r="150" spans="1:70" ht="18.95" customHeight="1" x14ac:dyDescent="0.2">
      <c r="A150" s="52"/>
      <c r="B150" s="53"/>
      <c r="C150" s="53"/>
      <c r="D150" s="54"/>
      <c r="E150" s="55">
        <f t="shared" si="417"/>
        <v>0</v>
      </c>
      <c r="F150" s="56"/>
      <c r="G150" s="56"/>
      <c r="H150" s="56"/>
      <c r="I150" s="56"/>
      <c r="J150" s="58">
        <f t="shared" si="418"/>
        <v>0</v>
      </c>
      <c r="K150" s="29">
        <f t="shared" si="419"/>
        <v>0</v>
      </c>
      <c r="L150" s="56"/>
      <c r="M150" s="56"/>
      <c r="N150" s="56"/>
      <c r="O150" s="56"/>
      <c r="P150" s="58">
        <f t="shared" si="420"/>
        <v>0</v>
      </c>
      <c r="Q150" s="58">
        <f t="shared" si="421"/>
        <v>0</v>
      </c>
      <c r="R150" s="29">
        <f t="shared" si="422"/>
        <v>0</v>
      </c>
      <c r="S150" s="56"/>
      <c r="T150" s="56"/>
      <c r="U150" s="56"/>
      <c r="V150" s="56"/>
      <c r="W150" s="58">
        <f t="shared" si="423"/>
        <v>0</v>
      </c>
      <c r="X150" s="58">
        <f t="shared" si="424"/>
        <v>0</v>
      </c>
      <c r="Y150" s="29">
        <f t="shared" si="425"/>
        <v>0</v>
      </c>
      <c r="Z150" s="56"/>
      <c r="AA150" s="56"/>
      <c r="AB150" s="56"/>
      <c r="AC150" s="56"/>
      <c r="AD150" s="58">
        <f t="shared" si="426"/>
        <v>0</v>
      </c>
      <c r="AE150" s="58">
        <f t="shared" si="427"/>
        <v>0</v>
      </c>
      <c r="AG150" s="148" t="str">
        <f t="shared" si="428"/>
        <v>P</v>
      </c>
      <c r="AH150" s="148" t="str">
        <f t="shared" si="429"/>
        <v>ESPIE</v>
      </c>
      <c r="AI150" s="148" t="str">
        <f t="shared" si="430"/>
        <v>GREGORY</v>
      </c>
      <c r="AJ150" s="148" t="str">
        <f t="shared" si="431"/>
        <v>VILLEFRANCHE R</v>
      </c>
      <c r="AK150" s="172">
        <f t="shared" si="432"/>
        <v>14</v>
      </c>
      <c r="AL150" s="103">
        <f t="shared" si="433"/>
        <v>108</v>
      </c>
      <c r="AM150" s="20">
        <f t="shared" si="434"/>
        <v>98</v>
      </c>
      <c r="AN150" s="20">
        <f t="shared" si="435"/>
        <v>112</v>
      </c>
      <c r="AO150" s="20">
        <f t="shared" si="436"/>
        <v>109</v>
      </c>
      <c r="AP150" s="20">
        <f t="shared" si="384"/>
        <v>427</v>
      </c>
      <c r="AQ150" s="32">
        <f t="shared" si="385"/>
        <v>35.583333333333336</v>
      </c>
      <c r="AR150" s="32">
        <f t="shared" si="437"/>
        <v>49.583333333333336</v>
      </c>
      <c r="AT150" s="31">
        <f t="shared" si="438"/>
        <v>3</v>
      </c>
      <c r="AU150" s="31">
        <f t="shared" si="439"/>
        <v>3</v>
      </c>
      <c r="AV150" s="31">
        <f t="shared" si="440"/>
        <v>3</v>
      </c>
      <c r="AW150" s="31">
        <f t="shared" si="441"/>
        <v>3</v>
      </c>
      <c r="AX150" s="31">
        <f t="shared" si="386"/>
        <v>12</v>
      </c>
      <c r="AZ150" s="284">
        <v>0</v>
      </c>
      <c r="BA150" s="284">
        <v>0</v>
      </c>
      <c r="BB150" s="284">
        <v>0</v>
      </c>
      <c r="BC150" s="284" t="s">
        <v>95</v>
      </c>
      <c r="BD150" s="172">
        <v>0</v>
      </c>
      <c r="BE150" s="103">
        <v>0</v>
      </c>
      <c r="BF150" s="20">
        <v>0</v>
      </c>
      <c r="BG150" s="20">
        <v>0</v>
      </c>
      <c r="BH150" s="20">
        <v>0</v>
      </c>
      <c r="BI150" s="20">
        <v>0</v>
      </c>
      <c r="BJ150" s="32" t="e">
        <v>#DIV/0!</v>
      </c>
      <c r="BK150" s="32" t="e">
        <v>#DIV/0!</v>
      </c>
      <c r="BL150" s="257"/>
      <c r="BM150" s="31">
        <v>0</v>
      </c>
      <c r="BN150" s="31">
        <v>0</v>
      </c>
      <c r="BO150" s="31">
        <v>0</v>
      </c>
      <c r="BP150" s="31">
        <v>0</v>
      </c>
      <c r="BQ150" s="31">
        <v>0</v>
      </c>
      <c r="BR150" s="256"/>
    </row>
    <row r="151" spans="1:70" ht="18.95" customHeight="1" x14ac:dyDescent="0.2">
      <c r="A151" s="52"/>
      <c r="B151" s="53"/>
      <c r="C151" s="53"/>
      <c r="D151" s="54"/>
      <c r="E151" s="55">
        <f t="shared" si="417"/>
        <v>0</v>
      </c>
      <c r="F151" s="56"/>
      <c r="G151" s="56"/>
      <c r="H151" s="56"/>
      <c r="I151" s="56"/>
      <c r="J151" s="58">
        <f t="shared" si="418"/>
        <v>0</v>
      </c>
      <c r="K151" s="29">
        <f t="shared" si="419"/>
        <v>0</v>
      </c>
      <c r="L151" s="56"/>
      <c r="M151" s="56"/>
      <c r="N151" s="56"/>
      <c r="O151" s="56"/>
      <c r="P151" s="58">
        <f t="shared" si="420"/>
        <v>0</v>
      </c>
      <c r="Q151" s="58">
        <f t="shared" si="421"/>
        <v>0</v>
      </c>
      <c r="R151" s="29">
        <f t="shared" si="422"/>
        <v>0</v>
      </c>
      <c r="S151" s="56"/>
      <c r="T151" s="56"/>
      <c r="U151" s="56"/>
      <c r="V151" s="56"/>
      <c r="W151" s="58">
        <f t="shared" si="423"/>
        <v>0</v>
      </c>
      <c r="X151" s="58">
        <f t="shared" si="424"/>
        <v>0</v>
      </c>
      <c r="Y151" s="29">
        <f t="shared" si="425"/>
        <v>0</v>
      </c>
      <c r="Z151" s="56"/>
      <c r="AA151" s="56"/>
      <c r="AB151" s="56"/>
      <c r="AC151" s="56"/>
      <c r="AD151" s="58">
        <f t="shared" si="426"/>
        <v>0</v>
      </c>
      <c r="AE151" s="58">
        <f t="shared" si="427"/>
        <v>0</v>
      </c>
      <c r="AG151" s="148">
        <f t="shared" si="428"/>
        <v>0</v>
      </c>
      <c r="AH151" s="148">
        <f t="shared" si="429"/>
        <v>0</v>
      </c>
      <c r="AI151" s="148">
        <f t="shared" si="430"/>
        <v>0</v>
      </c>
      <c r="AJ151" s="148" t="str">
        <f t="shared" si="431"/>
        <v>VILLEFRANCHE R</v>
      </c>
      <c r="AK151" s="172">
        <f t="shared" si="432"/>
        <v>0</v>
      </c>
      <c r="AL151" s="103">
        <f t="shared" si="433"/>
        <v>0</v>
      </c>
      <c r="AM151" s="20">
        <f t="shared" si="434"/>
        <v>0</v>
      </c>
      <c r="AN151" s="20">
        <f t="shared" si="435"/>
        <v>0</v>
      </c>
      <c r="AO151" s="20">
        <f t="shared" si="436"/>
        <v>0</v>
      </c>
      <c r="AP151" s="20">
        <f t="shared" si="384"/>
        <v>0</v>
      </c>
      <c r="AQ151" s="32" t="e">
        <f t="shared" si="385"/>
        <v>#DIV/0!</v>
      </c>
      <c r="AR151" s="32" t="e">
        <f t="shared" si="437"/>
        <v>#DIV/0!</v>
      </c>
      <c r="AT151" s="31">
        <f t="shared" si="438"/>
        <v>0</v>
      </c>
      <c r="AU151" s="31">
        <f t="shared" si="439"/>
        <v>0</v>
      </c>
      <c r="AV151" s="31">
        <f t="shared" si="440"/>
        <v>0</v>
      </c>
      <c r="AW151" s="31">
        <f t="shared" si="441"/>
        <v>0</v>
      </c>
      <c r="AX151" s="31">
        <f t="shared" si="386"/>
        <v>0</v>
      </c>
      <c r="AZ151" s="284">
        <v>0</v>
      </c>
      <c r="BA151" s="284">
        <v>0</v>
      </c>
      <c r="BB151" s="284">
        <v>0</v>
      </c>
      <c r="BC151" s="284" t="s">
        <v>95</v>
      </c>
      <c r="BD151" s="172" t="s">
        <v>84</v>
      </c>
      <c r="BE151" s="103">
        <v>0</v>
      </c>
      <c r="BF151" s="20">
        <v>0</v>
      </c>
      <c r="BG151" s="20">
        <v>0</v>
      </c>
      <c r="BH151" s="20">
        <v>0</v>
      </c>
      <c r="BI151" s="20">
        <v>0</v>
      </c>
      <c r="BJ151" s="32" t="e">
        <v>#DIV/0!</v>
      </c>
      <c r="BK151" s="32" t="e">
        <v>#DIV/0!</v>
      </c>
      <c r="BL151" s="257"/>
      <c r="BM151" s="31">
        <v>0</v>
      </c>
      <c r="BN151" s="31">
        <v>0</v>
      </c>
      <c r="BO151" s="31">
        <v>0</v>
      </c>
      <c r="BP151" s="31">
        <v>0</v>
      </c>
      <c r="BQ151" s="31">
        <v>0</v>
      </c>
      <c r="BR151" s="257"/>
    </row>
    <row r="152" spans="1:70" ht="18.95" customHeight="1" x14ac:dyDescent="0.2">
      <c r="A152" s="169"/>
      <c r="B152" s="53"/>
      <c r="C152" s="53"/>
      <c r="D152" s="171"/>
      <c r="E152" s="55">
        <f t="shared" si="417"/>
        <v>0</v>
      </c>
      <c r="F152" s="56"/>
      <c r="G152" s="56"/>
      <c r="H152" s="56"/>
      <c r="I152" s="56"/>
      <c r="J152" s="58">
        <f t="shared" si="418"/>
        <v>0</v>
      </c>
      <c r="K152" s="29">
        <f t="shared" si="419"/>
        <v>0</v>
      </c>
      <c r="L152" s="56"/>
      <c r="M152" s="56"/>
      <c r="N152" s="56"/>
      <c r="O152" s="56"/>
      <c r="P152" s="58">
        <f t="shared" si="420"/>
        <v>0</v>
      </c>
      <c r="Q152" s="58">
        <f t="shared" si="421"/>
        <v>0</v>
      </c>
      <c r="R152" s="29">
        <f t="shared" si="422"/>
        <v>0</v>
      </c>
      <c r="S152" s="56"/>
      <c r="T152" s="56"/>
      <c r="U152" s="56"/>
      <c r="V152" s="56"/>
      <c r="W152" s="58">
        <f t="shared" si="423"/>
        <v>0</v>
      </c>
      <c r="X152" s="58">
        <f t="shared" si="424"/>
        <v>0</v>
      </c>
      <c r="Y152" s="29">
        <f t="shared" si="425"/>
        <v>0</v>
      </c>
      <c r="Z152" s="56"/>
      <c r="AA152" s="56"/>
      <c r="AB152" s="56"/>
      <c r="AC152" s="56"/>
      <c r="AD152" s="58">
        <f t="shared" si="426"/>
        <v>0</v>
      </c>
      <c r="AE152" s="58">
        <f t="shared" si="427"/>
        <v>0</v>
      </c>
      <c r="AG152" s="148">
        <f t="shared" si="428"/>
        <v>0</v>
      </c>
      <c r="AH152" s="148">
        <f t="shared" si="429"/>
        <v>0</v>
      </c>
      <c r="AI152" s="148">
        <f t="shared" si="430"/>
        <v>0</v>
      </c>
      <c r="AJ152" s="148" t="str">
        <f t="shared" si="431"/>
        <v>VILLEFRANCHE R</v>
      </c>
      <c r="AK152" s="172">
        <f t="shared" si="432"/>
        <v>0</v>
      </c>
      <c r="AL152" s="103">
        <f t="shared" si="433"/>
        <v>0</v>
      </c>
      <c r="AM152" s="20">
        <f t="shared" si="434"/>
        <v>0</v>
      </c>
      <c r="AN152" s="20">
        <f t="shared" si="435"/>
        <v>0</v>
      </c>
      <c r="AO152" s="20">
        <f t="shared" si="436"/>
        <v>0</v>
      </c>
      <c r="AP152" s="20">
        <f t="shared" si="384"/>
        <v>0</v>
      </c>
      <c r="AQ152" s="32" t="e">
        <f t="shared" si="385"/>
        <v>#DIV/0!</v>
      </c>
      <c r="AR152" s="32" t="e">
        <f t="shared" si="437"/>
        <v>#DIV/0!</v>
      </c>
      <c r="AT152" s="31">
        <f t="shared" si="438"/>
        <v>0</v>
      </c>
      <c r="AU152" s="31">
        <f t="shared" si="439"/>
        <v>0</v>
      </c>
      <c r="AV152" s="31">
        <f t="shared" si="440"/>
        <v>0</v>
      </c>
      <c r="AW152" s="31">
        <f t="shared" si="441"/>
        <v>0</v>
      </c>
      <c r="AX152" s="31">
        <f t="shared" si="386"/>
        <v>0</v>
      </c>
      <c r="AZ152" s="284">
        <v>0</v>
      </c>
      <c r="BA152" s="284">
        <v>0</v>
      </c>
      <c r="BB152" s="284">
        <v>0</v>
      </c>
      <c r="BC152" s="284" t="s">
        <v>167</v>
      </c>
      <c r="BD152" s="172">
        <v>0</v>
      </c>
      <c r="BE152" s="103">
        <v>0</v>
      </c>
      <c r="BF152" s="20">
        <v>0</v>
      </c>
      <c r="BG152" s="20">
        <v>0</v>
      </c>
      <c r="BH152" s="20">
        <v>0</v>
      </c>
      <c r="BI152" s="20">
        <v>0</v>
      </c>
      <c r="BJ152" s="32" t="e">
        <v>#DIV/0!</v>
      </c>
      <c r="BK152" s="32" t="e">
        <v>#DIV/0!</v>
      </c>
      <c r="BL152" s="257"/>
      <c r="BM152" s="31">
        <v>0</v>
      </c>
      <c r="BN152" s="31">
        <v>0</v>
      </c>
      <c r="BO152" s="31">
        <v>0</v>
      </c>
      <c r="BP152" s="31">
        <v>0</v>
      </c>
      <c r="BQ152" s="31">
        <v>0</v>
      </c>
      <c r="BR152" s="255"/>
    </row>
    <row r="153" spans="1:70" ht="18.95" customHeight="1" x14ac:dyDescent="0.2">
      <c r="A153" s="169"/>
      <c r="B153" s="53"/>
      <c r="C153" s="53"/>
      <c r="D153" s="171"/>
      <c r="E153" s="55">
        <f t="shared" si="417"/>
        <v>0</v>
      </c>
      <c r="F153" s="56"/>
      <c r="G153" s="56"/>
      <c r="H153" s="56"/>
      <c r="I153" s="56"/>
      <c r="J153" s="58">
        <f t="shared" si="418"/>
        <v>0</v>
      </c>
      <c r="K153" s="29">
        <f t="shared" si="419"/>
        <v>0</v>
      </c>
      <c r="L153" s="56"/>
      <c r="M153" s="56"/>
      <c r="N153" s="56"/>
      <c r="O153" s="56"/>
      <c r="P153" s="58">
        <f t="shared" si="420"/>
        <v>0</v>
      </c>
      <c r="Q153" s="58">
        <f t="shared" si="421"/>
        <v>0</v>
      </c>
      <c r="R153" s="29">
        <f t="shared" si="422"/>
        <v>0</v>
      </c>
      <c r="S153" s="56"/>
      <c r="T153" s="56"/>
      <c r="U153" s="56"/>
      <c r="V153" s="56"/>
      <c r="W153" s="58">
        <f t="shared" si="423"/>
        <v>0</v>
      </c>
      <c r="X153" s="58">
        <f t="shared" si="424"/>
        <v>0</v>
      </c>
      <c r="Y153" s="29">
        <f t="shared" si="425"/>
        <v>0</v>
      </c>
      <c r="Z153" s="56"/>
      <c r="AA153" s="56"/>
      <c r="AB153" s="56"/>
      <c r="AC153" s="56"/>
      <c r="AD153" s="58">
        <f t="shared" si="426"/>
        <v>0</v>
      </c>
      <c r="AE153" s="58">
        <f t="shared" si="427"/>
        <v>0</v>
      </c>
      <c r="AG153" s="148">
        <f t="shared" si="428"/>
        <v>0</v>
      </c>
      <c r="AH153" s="148">
        <f t="shared" si="429"/>
        <v>0</v>
      </c>
      <c r="AI153" s="148">
        <f t="shared" si="430"/>
        <v>0</v>
      </c>
      <c r="AJ153" s="148" t="str">
        <f t="shared" si="431"/>
        <v>VILLEFRANCHE R</v>
      </c>
      <c r="AK153" s="172">
        <f t="shared" si="432"/>
        <v>0</v>
      </c>
      <c r="AL153" s="103">
        <f t="shared" si="433"/>
        <v>0</v>
      </c>
      <c r="AM153" s="20">
        <f t="shared" si="434"/>
        <v>0</v>
      </c>
      <c r="AN153" s="20">
        <f t="shared" si="435"/>
        <v>0</v>
      </c>
      <c r="AO153" s="20">
        <f t="shared" si="436"/>
        <v>0</v>
      </c>
      <c r="AP153" s="20">
        <f t="shared" si="384"/>
        <v>0</v>
      </c>
      <c r="AQ153" s="32" t="e">
        <f t="shared" si="385"/>
        <v>#DIV/0!</v>
      </c>
      <c r="AR153" s="32" t="e">
        <f t="shared" si="437"/>
        <v>#DIV/0!</v>
      </c>
      <c r="AT153" s="31">
        <f t="shared" si="438"/>
        <v>0</v>
      </c>
      <c r="AU153" s="31">
        <f t="shared" si="439"/>
        <v>0</v>
      </c>
      <c r="AV153" s="31">
        <f t="shared" si="440"/>
        <v>0</v>
      </c>
      <c r="AW153" s="31">
        <f t="shared" si="441"/>
        <v>0</v>
      </c>
      <c r="AX153" s="31">
        <f t="shared" si="386"/>
        <v>0</v>
      </c>
      <c r="AZ153" s="284">
        <v>0</v>
      </c>
      <c r="BA153" s="284">
        <v>0</v>
      </c>
      <c r="BB153" s="284">
        <v>0</v>
      </c>
      <c r="BC153" s="284" t="s">
        <v>167</v>
      </c>
      <c r="BD153" s="172">
        <v>0</v>
      </c>
      <c r="BE153" s="103">
        <v>0</v>
      </c>
      <c r="BF153" s="20">
        <v>0</v>
      </c>
      <c r="BG153" s="20">
        <v>0</v>
      </c>
      <c r="BH153" s="20">
        <v>0</v>
      </c>
      <c r="BI153" s="20">
        <v>0</v>
      </c>
      <c r="BJ153" s="32" t="e">
        <v>#DIV/0!</v>
      </c>
      <c r="BK153" s="32" t="e">
        <v>#DIV/0!</v>
      </c>
      <c r="BL153" s="257"/>
      <c r="BM153" s="31">
        <v>0</v>
      </c>
      <c r="BN153" s="31">
        <v>0</v>
      </c>
      <c r="BO153" s="31">
        <v>0</v>
      </c>
      <c r="BP153" s="31">
        <v>0</v>
      </c>
      <c r="BQ153" s="31">
        <v>0</v>
      </c>
      <c r="BR153" s="255"/>
    </row>
    <row r="154" spans="1:70" ht="18.95" customHeight="1" x14ac:dyDescent="0.2">
      <c r="A154" s="169"/>
      <c r="B154" s="53"/>
      <c r="C154" s="53"/>
      <c r="D154" s="171"/>
      <c r="E154" s="55">
        <f t="shared" si="417"/>
        <v>0</v>
      </c>
      <c r="F154" s="56"/>
      <c r="G154" s="56"/>
      <c r="H154" s="56"/>
      <c r="I154" s="56"/>
      <c r="J154" s="58">
        <f t="shared" si="418"/>
        <v>0</v>
      </c>
      <c r="K154" s="29">
        <f t="shared" si="419"/>
        <v>0</v>
      </c>
      <c r="L154" s="56"/>
      <c r="M154" s="56"/>
      <c r="N154" s="56"/>
      <c r="O154" s="56"/>
      <c r="P154" s="58">
        <f t="shared" si="420"/>
        <v>0</v>
      </c>
      <c r="Q154" s="58">
        <f t="shared" si="421"/>
        <v>0</v>
      </c>
      <c r="R154" s="29">
        <f t="shared" si="422"/>
        <v>0</v>
      </c>
      <c r="S154" s="56"/>
      <c r="T154" s="56"/>
      <c r="U154" s="56"/>
      <c r="V154" s="56"/>
      <c r="W154" s="58">
        <f t="shared" si="423"/>
        <v>0</v>
      </c>
      <c r="X154" s="58">
        <f t="shared" si="424"/>
        <v>0</v>
      </c>
      <c r="Y154" s="29">
        <f t="shared" si="425"/>
        <v>0</v>
      </c>
      <c r="Z154" s="56"/>
      <c r="AA154" s="56"/>
      <c r="AB154" s="56"/>
      <c r="AC154" s="56"/>
      <c r="AD154" s="58">
        <f t="shared" si="426"/>
        <v>0</v>
      </c>
      <c r="AE154" s="58">
        <f t="shared" si="427"/>
        <v>0</v>
      </c>
      <c r="AG154" s="148">
        <f t="shared" si="428"/>
        <v>0</v>
      </c>
      <c r="AH154" s="148">
        <f t="shared" si="429"/>
        <v>0</v>
      </c>
      <c r="AI154" s="148">
        <f t="shared" si="430"/>
        <v>0</v>
      </c>
      <c r="AJ154" s="148" t="str">
        <f t="shared" si="431"/>
        <v>VILLEFRANCHE R</v>
      </c>
      <c r="AK154" s="172">
        <f t="shared" si="432"/>
        <v>0</v>
      </c>
      <c r="AL154" s="103">
        <f t="shared" si="433"/>
        <v>0</v>
      </c>
      <c r="AM154" s="20">
        <f t="shared" si="434"/>
        <v>0</v>
      </c>
      <c r="AN154" s="20">
        <f t="shared" si="435"/>
        <v>0</v>
      </c>
      <c r="AO154" s="20">
        <f t="shared" si="436"/>
        <v>0</v>
      </c>
      <c r="AP154" s="20">
        <f t="shared" si="384"/>
        <v>0</v>
      </c>
      <c r="AQ154" s="32" t="e">
        <f t="shared" si="385"/>
        <v>#DIV/0!</v>
      </c>
      <c r="AR154" s="32" t="e">
        <f t="shared" si="437"/>
        <v>#DIV/0!</v>
      </c>
      <c r="AT154" s="31">
        <f t="shared" si="438"/>
        <v>0</v>
      </c>
      <c r="AU154" s="31">
        <f t="shared" si="439"/>
        <v>0</v>
      </c>
      <c r="AV154" s="31">
        <f t="shared" si="440"/>
        <v>0</v>
      </c>
      <c r="AW154" s="31">
        <f t="shared" si="441"/>
        <v>0</v>
      </c>
      <c r="AX154" s="31">
        <f t="shared" si="386"/>
        <v>0</v>
      </c>
      <c r="AZ154" s="284">
        <v>0</v>
      </c>
      <c r="BA154" s="284">
        <v>0</v>
      </c>
      <c r="BB154" s="284">
        <v>0</v>
      </c>
      <c r="BC154" s="284" t="s">
        <v>167</v>
      </c>
      <c r="BD154" s="172">
        <v>0</v>
      </c>
      <c r="BE154" s="103">
        <v>0</v>
      </c>
      <c r="BF154" s="20">
        <v>0</v>
      </c>
      <c r="BG154" s="20">
        <v>0</v>
      </c>
      <c r="BH154" s="20">
        <v>0</v>
      </c>
      <c r="BI154" s="20">
        <v>0</v>
      </c>
      <c r="BJ154" s="32" t="e">
        <v>#DIV/0!</v>
      </c>
      <c r="BK154" s="32" t="e">
        <v>#DIV/0!</v>
      </c>
      <c r="BL154" s="257"/>
      <c r="BM154" s="31">
        <v>0</v>
      </c>
      <c r="BN154" s="31">
        <v>0</v>
      </c>
      <c r="BO154" s="31">
        <v>0</v>
      </c>
      <c r="BP154" s="31">
        <v>0</v>
      </c>
      <c r="BQ154" s="31">
        <v>0</v>
      </c>
      <c r="BR154" s="255"/>
    </row>
    <row r="155" spans="1:70" ht="18.95" customHeight="1" x14ac:dyDescent="0.2">
      <c r="A155" s="262"/>
      <c r="B155" s="246"/>
      <c r="C155" s="246"/>
      <c r="D155" s="54"/>
      <c r="E155" s="55">
        <f t="shared" si="417"/>
        <v>0</v>
      </c>
      <c r="F155" s="56"/>
      <c r="G155" s="56"/>
      <c r="H155" s="56"/>
      <c r="I155" s="56"/>
      <c r="J155" s="58">
        <f t="shared" si="418"/>
        <v>0</v>
      </c>
      <c r="K155" s="29">
        <f t="shared" si="419"/>
        <v>0</v>
      </c>
      <c r="L155" s="56"/>
      <c r="M155" s="56"/>
      <c r="N155" s="56"/>
      <c r="O155" s="56"/>
      <c r="P155" s="58">
        <f t="shared" si="420"/>
        <v>0</v>
      </c>
      <c r="Q155" s="58">
        <f t="shared" si="421"/>
        <v>0</v>
      </c>
      <c r="R155" s="29">
        <f t="shared" si="422"/>
        <v>0</v>
      </c>
      <c r="S155" s="56"/>
      <c r="T155" s="56"/>
      <c r="U155" s="56"/>
      <c r="V155" s="56"/>
      <c r="W155" s="58">
        <f t="shared" si="423"/>
        <v>0</v>
      </c>
      <c r="X155" s="58">
        <f t="shared" si="424"/>
        <v>0</v>
      </c>
      <c r="Y155" s="29">
        <f t="shared" si="425"/>
        <v>0</v>
      </c>
      <c r="Z155" s="56"/>
      <c r="AA155" s="56"/>
      <c r="AB155" s="56"/>
      <c r="AC155" s="56"/>
      <c r="AD155" s="58">
        <f t="shared" si="426"/>
        <v>0</v>
      </c>
      <c r="AE155" s="58">
        <f t="shared" si="427"/>
        <v>0</v>
      </c>
      <c r="AG155" s="148">
        <f t="shared" si="428"/>
        <v>0</v>
      </c>
      <c r="AH155" s="148">
        <f t="shared" si="429"/>
        <v>0</v>
      </c>
      <c r="AI155" s="148">
        <f t="shared" si="430"/>
        <v>0</v>
      </c>
      <c r="AJ155" s="148" t="str">
        <f t="shared" si="431"/>
        <v>VILLEFRANCHE R</v>
      </c>
      <c r="AK155" s="172">
        <f t="shared" si="432"/>
        <v>0</v>
      </c>
      <c r="AL155" s="103">
        <f t="shared" si="433"/>
        <v>0</v>
      </c>
      <c r="AM155" s="20">
        <f t="shared" si="434"/>
        <v>0</v>
      </c>
      <c r="AN155" s="20">
        <f t="shared" si="435"/>
        <v>0</v>
      </c>
      <c r="AO155" s="20">
        <f t="shared" si="436"/>
        <v>0</v>
      </c>
      <c r="AP155" s="20">
        <f t="shared" si="384"/>
        <v>0</v>
      </c>
      <c r="AQ155" s="32" t="e">
        <f t="shared" si="385"/>
        <v>#DIV/0!</v>
      </c>
      <c r="AR155" s="32" t="e">
        <f t="shared" si="437"/>
        <v>#DIV/0!</v>
      </c>
      <c r="AT155" s="31">
        <f t="shared" si="438"/>
        <v>0</v>
      </c>
      <c r="AU155" s="31">
        <f t="shared" si="439"/>
        <v>0</v>
      </c>
      <c r="AV155" s="31">
        <f t="shared" si="440"/>
        <v>0</v>
      </c>
      <c r="AW155" s="31">
        <f t="shared" si="441"/>
        <v>0</v>
      </c>
      <c r="AX155" s="31">
        <f t="shared" si="386"/>
        <v>0</v>
      </c>
      <c r="AZ155" s="284">
        <v>0</v>
      </c>
      <c r="BA155" s="284">
        <v>0</v>
      </c>
      <c r="BB155" s="284">
        <v>0</v>
      </c>
      <c r="BC155" s="284" t="s">
        <v>167</v>
      </c>
      <c r="BD155" s="172">
        <v>0</v>
      </c>
      <c r="BE155" s="103">
        <v>0</v>
      </c>
      <c r="BF155" s="20">
        <v>0</v>
      </c>
      <c r="BG155" s="20">
        <v>0</v>
      </c>
      <c r="BH155" s="20">
        <v>0</v>
      </c>
      <c r="BI155" s="20">
        <v>0</v>
      </c>
      <c r="BJ155" s="32" t="e">
        <v>#DIV/0!</v>
      </c>
      <c r="BK155" s="32" t="e">
        <v>#DIV/0!</v>
      </c>
      <c r="BL155" s="257"/>
      <c r="BM155" s="31">
        <v>0</v>
      </c>
      <c r="BN155" s="31">
        <v>0</v>
      </c>
      <c r="BO155" s="31">
        <v>0</v>
      </c>
      <c r="BP155" s="31">
        <v>0</v>
      </c>
      <c r="BQ155" s="31">
        <v>0</v>
      </c>
      <c r="BR155" s="255"/>
    </row>
    <row r="156" spans="1:70" ht="18.95" customHeight="1" x14ac:dyDescent="0.2">
      <c r="A156" s="169"/>
      <c r="B156" s="87"/>
      <c r="C156" s="87"/>
      <c r="D156" s="54"/>
      <c r="E156" s="55">
        <f t="shared" si="417"/>
        <v>0</v>
      </c>
      <c r="F156" s="95"/>
      <c r="G156" s="95"/>
      <c r="H156" s="95"/>
      <c r="I156" s="95"/>
      <c r="J156" s="58">
        <f t="shared" si="418"/>
        <v>0</v>
      </c>
      <c r="K156" s="29">
        <f t="shared" si="419"/>
        <v>0</v>
      </c>
      <c r="L156" s="95"/>
      <c r="M156" s="95"/>
      <c r="N156" s="95"/>
      <c r="O156" s="95"/>
      <c r="P156" s="58">
        <f t="shared" si="420"/>
        <v>0</v>
      </c>
      <c r="Q156" s="58">
        <f t="shared" si="421"/>
        <v>0</v>
      </c>
      <c r="R156" s="29">
        <f t="shared" si="422"/>
        <v>0</v>
      </c>
      <c r="S156" s="95"/>
      <c r="T156" s="95"/>
      <c r="U156" s="95"/>
      <c r="V156" s="95"/>
      <c r="W156" s="58">
        <f t="shared" si="423"/>
        <v>0</v>
      </c>
      <c r="X156" s="58">
        <f t="shared" si="424"/>
        <v>0</v>
      </c>
      <c r="Y156" s="29">
        <f t="shared" si="425"/>
        <v>0</v>
      </c>
      <c r="Z156" s="95"/>
      <c r="AA156" s="95"/>
      <c r="AB156" s="95"/>
      <c r="AC156" s="95"/>
      <c r="AD156" s="58">
        <f t="shared" si="426"/>
        <v>0</v>
      </c>
      <c r="AE156" s="58">
        <f t="shared" si="427"/>
        <v>0</v>
      </c>
      <c r="AG156" s="148">
        <f t="shared" si="428"/>
        <v>0</v>
      </c>
      <c r="AH156" s="148">
        <f t="shared" si="429"/>
        <v>0</v>
      </c>
      <c r="AI156" s="148">
        <f t="shared" si="430"/>
        <v>0</v>
      </c>
      <c r="AJ156" s="148" t="str">
        <f t="shared" si="431"/>
        <v>VILLEFRANCHE R</v>
      </c>
      <c r="AK156" s="172">
        <f t="shared" si="432"/>
        <v>0</v>
      </c>
      <c r="AL156" s="103">
        <f t="shared" si="433"/>
        <v>0</v>
      </c>
      <c r="AM156" s="20">
        <f t="shared" si="434"/>
        <v>0</v>
      </c>
      <c r="AN156" s="20">
        <f t="shared" si="435"/>
        <v>0</v>
      </c>
      <c r="AO156" s="20">
        <f t="shared" si="436"/>
        <v>0</v>
      </c>
      <c r="AP156" s="20">
        <f t="shared" si="384"/>
        <v>0</v>
      </c>
      <c r="AQ156" s="32" t="e">
        <f t="shared" si="385"/>
        <v>#DIV/0!</v>
      </c>
      <c r="AR156" s="32" t="e">
        <f t="shared" si="437"/>
        <v>#DIV/0!</v>
      </c>
      <c r="AT156" s="31">
        <f t="shared" si="438"/>
        <v>0</v>
      </c>
      <c r="AU156" s="31">
        <f t="shared" si="439"/>
        <v>0</v>
      </c>
      <c r="AV156" s="31">
        <f t="shared" si="440"/>
        <v>0</v>
      </c>
      <c r="AW156" s="31">
        <f t="shared" si="441"/>
        <v>0</v>
      </c>
      <c r="AX156" s="31">
        <f t="shared" si="386"/>
        <v>0</v>
      </c>
      <c r="AZ156" s="284">
        <v>0</v>
      </c>
      <c r="BA156" s="284">
        <v>0</v>
      </c>
      <c r="BB156" s="284">
        <v>0</v>
      </c>
      <c r="BC156" s="284" t="s">
        <v>167</v>
      </c>
      <c r="BD156" s="172">
        <v>0</v>
      </c>
      <c r="BE156" s="103">
        <v>0</v>
      </c>
      <c r="BF156" s="20">
        <v>0</v>
      </c>
      <c r="BG156" s="20">
        <v>0</v>
      </c>
      <c r="BH156" s="20">
        <v>0</v>
      </c>
      <c r="BI156" s="20">
        <v>0</v>
      </c>
      <c r="BJ156" s="32" t="e">
        <v>#DIV/0!</v>
      </c>
      <c r="BK156" s="32" t="e">
        <v>#DIV/0!</v>
      </c>
      <c r="BL156" s="257"/>
      <c r="BM156" s="31">
        <v>0</v>
      </c>
      <c r="BN156" s="31">
        <v>0</v>
      </c>
      <c r="BO156" s="31">
        <v>0</v>
      </c>
      <c r="BP156" s="31">
        <v>0</v>
      </c>
      <c r="BQ156" s="31">
        <v>0</v>
      </c>
      <c r="BR156" s="255"/>
    </row>
    <row r="157" spans="1:70" ht="18.95" customHeight="1" thickBot="1" x14ac:dyDescent="0.25">
      <c r="A157" s="88"/>
      <c r="B157" s="89"/>
      <c r="C157" s="89"/>
      <c r="D157" s="90"/>
      <c r="E157" s="55">
        <f t="shared" si="417"/>
        <v>0</v>
      </c>
      <c r="F157" s="92"/>
      <c r="G157" s="92"/>
      <c r="H157" s="92"/>
      <c r="I157" s="92"/>
      <c r="J157" s="58">
        <f t="shared" si="418"/>
        <v>0</v>
      </c>
      <c r="K157" s="29">
        <f t="shared" si="419"/>
        <v>0</v>
      </c>
      <c r="L157" s="92"/>
      <c r="M157" s="92"/>
      <c r="N157" s="92"/>
      <c r="O157" s="92"/>
      <c r="P157" s="58">
        <f t="shared" si="420"/>
        <v>0</v>
      </c>
      <c r="Q157" s="58">
        <f t="shared" si="421"/>
        <v>0</v>
      </c>
      <c r="R157" s="29">
        <f t="shared" si="422"/>
        <v>0</v>
      </c>
      <c r="S157" s="92"/>
      <c r="T157" s="92"/>
      <c r="U157" s="92"/>
      <c r="V157" s="92"/>
      <c r="W157" s="58">
        <f t="shared" si="423"/>
        <v>0</v>
      </c>
      <c r="X157" s="58">
        <f t="shared" si="424"/>
        <v>0</v>
      </c>
      <c r="Y157" s="29">
        <f t="shared" si="425"/>
        <v>0</v>
      </c>
      <c r="Z157" s="92"/>
      <c r="AA157" s="92"/>
      <c r="AB157" s="92"/>
      <c r="AC157" s="92"/>
      <c r="AD157" s="58">
        <f t="shared" si="426"/>
        <v>0</v>
      </c>
      <c r="AE157" s="58">
        <f t="shared" si="427"/>
        <v>0</v>
      </c>
      <c r="AG157" s="148">
        <f t="shared" si="428"/>
        <v>0</v>
      </c>
      <c r="AH157" s="148">
        <f t="shared" si="429"/>
        <v>0</v>
      </c>
      <c r="AI157" s="148">
        <f t="shared" si="430"/>
        <v>0</v>
      </c>
      <c r="AJ157" s="148" t="str">
        <f t="shared" si="431"/>
        <v>VILLEFRANCHE R</v>
      </c>
      <c r="AK157" s="172">
        <f t="shared" si="432"/>
        <v>0</v>
      </c>
      <c r="AL157" s="103">
        <f t="shared" si="433"/>
        <v>0</v>
      </c>
      <c r="AM157" s="20">
        <f t="shared" si="434"/>
        <v>0</v>
      </c>
      <c r="AN157" s="20">
        <f t="shared" si="435"/>
        <v>0</v>
      </c>
      <c r="AO157" s="20">
        <f t="shared" si="436"/>
        <v>0</v>
      </c>
      <c r="AP157" s="20">
        <f t="shared" si="384"/>
        <v>0</v>
      </c>
      <c r="AQ157" s="32" t="e">
        <f t="shared" si="385"/>
        <v>#DIV/0!</v>
      </c>
      <c r="AR157" s="32" t="e">
        <f t="shared" si="437"/>
        <v>#DIV/0!</v>
      </c>
      <c r="AT157" s="31">
        <f t="shared" si="438"/>
        <v>0</v>
      </c>
      <c r="AU157" s="31">
        <f t="shared" si="439"/>
        <v>0</v>
      </c>
      <c r="AV157" s="31">
        <f t="shared" si="440"/>
        <v>0</v>
      </c>
      <c r="AW157" s="31">
        <f t="shared" si="441"/>
        <v>0</v>
      </c>
      <c r="AX157" s="31">
        <f t="shared" si="386"/>
        <v>0</v>
      </c>
      <c r="AZ157" s="284">
        <v>0</v>
      </c>
      <c r="BA157" s="284">
        <v>0</v>
      </c>
      <c r="BB157" s="284">
        <v>0</v>
      </c>
      <c r="BC157" s="284" t="s">
        <v>167</v>
      </c>
      <c r="BD157" s="172">
        <v>0</v>
      </c>
      <c r="BE157" s="103">
        <v>0</v>
      </c>
      <c r="BF157" s="20">
        <v>0</v>
      </c>
      <c r="BG157" s="20">
        <v>0</v>
      </c>
      <c r="BH157" s="20">
        <v>0</v>
      </c>
      <c r="BI157" s="20">
        <v>0</v>
      </c>
      <c r="BJ157" s="32" t="e">
        <v>#DIV/0!</v>
      </c>
      <c r="BK157" s="32" t="e">
        <v>#DIV/0!</v>
      </c>
      <c r="BL157" s="257"/>
      <c r="BM157" s="31">
        <v>0</v>
      </c>
      <c r="BN157" s="31">
        <v>0</v>
      </c>
      <c r="BO157" s="31">
        <v>0</v>
      </c>
      <c r="BP157" s="31">
        <v>0</v>
      </c>
      <c r="BQ157" s="31">
        <v>0</v>
      </c>
      <c r="BR157" s="255"/>
    </row>
    <row r="158" spans="1:70" ht="18.95" customHeight="1" thickTop="1" x14ac:dyDescent="0.2">
      <c r="A158" s="97" t="s">
        <v>88</v>
      </c>
      <c r="B158" s="58"/>
      <c r="C158" s="98"/>
      <c r="D158" s="99">
        <v>0</v>
      </c>
      <c r="E158" s="100">
        <f>SUM(E148:E157)</f>
        <v>96</v>
      </c>
      <c r="F158" s="41">
        <f>SUM(F148:F157)</f>
        <v>58</v>
      </c>
      <c r="G158" s="101">
        <f>SUM(G148:G157)</f>
        <v>65</v>
      </c>
      <c r="H158" s="99">
        <f>SUM(H148:H157)</f>
        <v>58</v>
      </c>
      <c r="I158" s="58"/>
      <c r="J158" s="41" t="s">
        <v>84</v>
      </c>
      <c r="K158" s="102">
        <f>SUM(K148:K157)</f>
        <v>42</v>
      </c>
      <c r="L158" s="41">
        <f>SUM(L148:L157)</f>
        <v>46</v>
      </c>
      <c r="M158" s="101">
        <f>SUM(M148:M157)</f>
        <v>41</v>
      </c>
      <c r="N158" s="101">
        <f>SUM(N148:N157)</f>
        <v>44</v>
      </c>
      <c r="O158" s="41"/>
      <c r="P158" s="41"/>
      <c r="Q158" s="41"/>
      <c r="R158" s="102">
        <f>SUM(R148:R157)</f>
        <v>42</v>
      </c>
      <c r="S158" s="41">
        <f>SUM(S148:S157)</f>
        <v>44</v>
      </c>
      <c r="T158" s="101">
        <f>SUM(T148:T157)</f>
        <v>39</v>
      </c>
      <c r="U158" s="101">
        <f>SUM(U148:U157)</f>
        <v>54</v>
      </c>
      <c r="V158" s="41"/>
      <c r="W158" s="41"/>
      <c r="X158" s="41"/>
      <c r="Y158" s="102">
        <f>SUM(Y148:Y157)</f>
        <v>96</v>
      </c>
      <c r="Z158" s="41">
        <f>SUM(Z148:Z157)</f>
        <v>62</v>
      </c>
      <c r="AA158" s="101">
        <f>SUM(AA148:AA157)</f>
        <v>68</v>
      </c>
      <c r="AB158" s="101">
        <f>SUM(AB148:AB157)</f>
        <v>55</v>
      </c>
      <c r="AC158" s="58"/>
      <c r="AD158" s="41"/>
      <c r="AE158" s="41"/>
      <c r="AG158" s="148">
        <f t="shared" si="428"/>
        <v>0</v>
      </c>
      <c r="AH158" s="148">
        <f t="shared" si="429"/>
        <v>0</v>
      </c>
      <c r="AI158" s="148">
        <f t="shared" si="430"/>
        <v>0</v>
      </c>
      <c r="AJ158" s="148" t="str">
        <f t="shared" si="431"/>
        <v>VILLEFRANCHE R</v>
      </c>
      <c r="AK158" s="172">
        <f t="shared" si="432"/>
        <v>0</v>
      </c>
      <c r="AL158" s="103">
        <f t="shared" si="433"/>
        <v>0</v>
      </c>
      <c r="AM158" s="20">
        <f t="shared" si="434"/>
        <v>0</v>
      </c>
      <c r="AN158" s="20">
        <f t="shared" si="435"/>
        <v>0</v>
      </c>
      <c r="AO158" s="20">
        <f t="shared" si="436"/>
        <v>0</v>
      </c>
      <c r="AP158" s="20">
        <f t="shared" si="384"/>
        <v>0</v>
      </c>
      <c r="AQ158" s="32" t="e">
        <f t="shared" si="385"/>
        <v>#DIV/0!</v>
      </c>
      <c r="AR158" s="32" t="e">
        <f t="shared" si="437"/>
        <v>#DIV/0!</v>
      </c>
      <c r="AT158" s="31">
        <f t="shared" si="438"/>
        <v>0</v>
      </c>
      <c r="AU158" s="31">
        <f t="shared" si="439"/>
        <v>0</v>
      </c>
      <c r="AV158" s="31">
        <f t="shared" si="440"/>
        <v>0</v>
      </c>
      <c r="AW158" s="31">
        <f t="shared" si="441"/>
        <v>0</v>
      </c>
      <c r="AX158" s="31">
        <f t="shared" si="386"/>
        <v>0</v>
      </c>
      <c r="AZ158" s="261">
        <v>0</v>
      </c>
      <c r="BA158" s="261">
        <v>0</v>
      </c>
      <c r="BB158" s="261">
        <v>0</v>
      </c>
      <c r="BC158" s="261" t="s">
        <v>167</v>
      </c>
      <c r="BD158" s="172">
        <v>0</v>
      </c>
      <c r="BE158" s="103">
        <v>0</v>
      </c>
      <c r="BF158" s="20">
        <v>0</v>
      </c>
      <c r="BG158" s="20">
        <v>0</v>
      </c>
      <c r="BH158" s="20">
        <v>0</v>
      </c>
      <c r="BI158" s="20">
        <v>0</v>
      </c>
      <c r="BJ158" s="32" t="e">
        <v>#DIV/0!</v>
      </c>
      <c r="BK158" s="32" t="e">
        <v>#DIV/0!</v>
      </c>
      <c r="BL158" s="257"/>
      <c r="BM158" s="31">
        <v>0</v>
      </c>
      <c r="BN158" s="31">
        <v>0</v>
      </c>
      <c r="BO158" s="31">
        <v>0</v>
      </c>
      <c r="BP158" s="31">
        <v>0</v>
      </c>
      <c r="BQ158" s="31">
        <v>0</v>
      </c>
    </row>
    <row r="159" spans="1:70" ht="18.95" customHeight="1" thickBot="1" x14ac:dyDescent="0.25">
      <c r="A159" s="104" t="s">
        <v>131</v>
      </c>
      <c r="B159" s="105"/>
      <c r="C159" s="105"/>
      <c r="D159" s="105"/>
      <c r="E159" s="105"/>
      <c r="F159" s="105"/>
      <c r="G159" s="105"/>
      <c r="H159" s="296">
        <f>SUM(J148:J157)/($H$145*4)</f>
        <v>15.083333333333334</v>
      </c>
      <c r="I159" s="296"/>
      <c r="J159" s="58">
        <f>F158+G158+H158+I158</f>
        <v>181</v>
      </c>
      <c r="K159" s="107"/>
      <c r="L159" s="106"/>
      <c r="M159" s="296">
        <f>SUM(P148:P157)/($N$145*4)</f>
        <v>10.916666666666666</v>
      </c>
      <c r="N159" s="296"/>
      <c r="O159" s="296"/>
      <c r="P159" s="58">
        <f>SUM(L158:O158)</f>
        <v>131</v>
      </c>
      <c r="Q159" s="105"/>
      <c r="R159" s="108"/>
      <c r="S159" s="105"/>
      <c r="T159" s="105"/>
      <c r="U159" s="296">
        <f>SUM(W148:W157)/($U$145*4)</f>
        <v>11.416666666666666</v>
      </c>
      <c r="V159" s="296"/>
      <c r="W159" s="58">
        <f>SUM(S158:V158)</f>
        <v>137</v>
      </c>
      <c r="X159" s="58"/>
      <c r="Y159" s="108"/>
      <c r="Z159" s="105"/>
      <c r="AA159" s="105"/>
      <c r="AB159" s="296">
        <f>SUM(AD148:AD157)/($AB$145*4)</f>
        <v>15.416666666666666</v>
      </c>
      <c r="AC159" s="296"/>
      <c r="AD159" s="58">
        <f>SUM(Z158:AC158)</f>
        <v>185</v>
      </c>
      <c r="AE159" s="58"/>
      <c r="AG159" s="261" t="str">
        <f>A308</f>
        <v>S</v>
      </c>
      <c r="AH159" s="261" t="str">
        <f>B308</f>
        <v>PRADIE</v>
      </c>
      <c r="AI159" s="261" t="str">
        <f>C308</f>
        <v>FRANCOIS</v>
      </c>
      <c r="AJ159" s="261" t="str">
        <f>$B$305</f>
        <v>SQAAT1</v>
      </c>
      <c r="AK159" s="172">
        <f>D308</f>
        <v>9</v>
      </c>
      <c r="AL159" s="103">
        <f>J308</f>
        <v>96</v>
      </c>
      <c r="AM159" s="20">
        <f>P308</f>
        <v>137</v>
      </c>
      <c r="AN159" s="20">
        <f>W308</f>
        <v>131</v>
      </c>
      <c r="AO159" s="20">
        <f>AD308</f>
        <v>97</v>
      </c>
      <c r="AP159" s="20">
        <f t="shared" ref="AP159" si="442">SUM(AL159:AO159)</f>
        <v>461</v>
      </c>
      <c r="AQ159" s="32">
        <f t="shared" ref="AQ159" si="443">AP159/AX159</f>
        <v>38.416666666666664</v>
      </c>
      <c r="AR159" s="32">
        <f t="shared" ref="AR159" si="444">AQ159+D299</f>
        <v>38.416666666666664</v>
      </c>
      <c r="AT159" s="31">
        <f t="shared" ref="AT159:AT161" si="445">IF(AL159&gt;0,$H$286,0)</f>
        <v>3</v>
      </c>
      <c r="AU159" s="31">
        <f t="shared" ref="AU159:AU161" si="446">IF(AM159&gt;0,$N$286,0)</f>
        <v>3</v>
      </c>
      <c r="AV159" s="31">
        <f t="shared" ref="AV159:AV161" si="447">IF(AN159&gt;0,$U$286,0)</f>
        <v>3</v>
      </c>
      <c r="AW159" s="31">
        <f t="shared" ref="AW159:AW161" si="448">IF(AO159&gt;0,$AB$286,0)</f>
        <v>3</v>
      </c>
      <c r="AX159" s="31">
        <f t="shared" ref="AX159:AX161" si="449">SUM(AT159:AW159)</f>
        <v>12</v>
      </c>
      <c r="AZ159" s="261">
        <v>0</v>
      </c>
      <c r="BA159" s="261">
        <v>0</v>
      </c>
      <c r="BB159" s="261">
        <v>0</v>
      </c>
      <c r="BC159" s="261" t="s">
        <v>173</v>
      </c>
      <c r="BD159" s="172">
        <v>0</v>
      </c>
      <c r="BE159" s="103">
        <v>0</v>
      </c>
      <c r="BF159" s="20">
        <v>0</v>
      </c>
      <c r="BG159" s="20">
        <v>0</v>
      </c>
      <c r="BH159" s="20">
        <v>0</v>
      </c>
      <c r="BI159" s="20">
        <v>0</v>
      </c>
      <c r="BJ159" s="32" t="e">
        <v>#DIV/0!</v>
      </c>
      <c r="BK159" s="32" t="e">
        <v>#DIV/0!</v>
      </c>
      <c r="BL159" s="257"/>
      <c r="BM159" s="31">
        <v>0</v>
      </c>
      <c r="BN159" s="31">
        <v>0</v>
      </c>
      <c r="BO159" s="31">
        <v>0</v>
      </c>
      <c r="BP159" s="31">
        <v>0</v>
      </c>
      <c r="BQ159" s="31">
        <v>0</v>
      </c>
    </row>
    <row r="160" spans="1:70" ht="18.95" customHeight="1" thickTop="1" thickBot="1" x14ac:dyDescent="0.25">
      <c r="A160" s="104" t="s">
        <v>93</v>
      </c>
      <c r="B160" s="105"/>
      <c r="C160" s="105"/>
      <c r="D160" s="105"/>
      <c r="E160" s="105"/>
      <c r="F160" s="105"/>
      <c r="G160" s="105"/>
      <c r="H160" s="109" t="s">
        <v>13</v>
      </c>
      <c r="I160" s="110"/>
      <c r="J160" s="111">
        <f>J159+E158</f>
        <v>277</v>
      </c>
      <c r="K160" s="112"/>
      <c r="L160" s="105"/>
      <c r="M160" s="105"/>
      <c r="N160" s="105"/>
      <c r="O160" s="109" t="s">
        <v>13</v>
      </c>
      <c r="P160" s="110"/>
      <c r="Q160" s="111">
        <f>P159+K158</f>
        <v>173</v>
      </c>
      <c r="R160" s="108"/>
      <c r="S160" s="105"/>
      <c r="T160" s="105"/>
      <c r="U160" s="105"/>
      <c r="V160" s="109" t="s">
        <v>13</v>
      </c>
      <c r="W160" s="110"/>
      <c r="X160" s="111">
        <f>R158+W159</f>
        <v>179</v>
      </c>
      <c r="Y160" s="108"/>
      <c r="Z160" s="105"/>
      <c r="AA160" s="105"/>
      <c r="AB160" s="105"/>
      <c r="AC160" s="109" t="s">
        <v>13</v>
      </c>
      <c r="AD160" s="110"/>
      <c r="AE160" s="111">
        <f>Y158+AD159</f>
        <v>281</v>
      </c>
      <c r="AG160" s="261" t="str">
        <f t="shared" ref="AG160:AG166" si="450">A309</f>
        <v>S</v>
      </c>
      <c r="AH160" s="261" t="str">
        <f t="shared" ref="AH160:AH166" si="451">B309</f>
        <v>LOUPIAS</v>
      </c>
      <c r="AI160" s="261" t="str">
        <f t="shared" ref="AI160:AI166" si="452">C309</f>
        <v>RAYMOND</v>
      </c>
      <c r="AJ160" s="261" t="str">
        <f t="shared" ref="AJ160:AJ166" si="453">$B$305</f>
        <v>SQAAT1</v>
      </c>
      <c r="AK160" s="172">
        <f t="shared" ref="AK160:AK166" si="454">D309</f>
        <v>9</v>
      </c>
      <c r="AL160" s="103">
        <f t="shared" ref="AL160:AL166" si="455">J309</f>
        <v>0</v>
      </c>
      <c r="AM160" s="20">
        <f t="shared" ref="AM160:AM166" si="456">P309</f>
        <v>0</v>
      </c>
      <c r="AN160" s="20">
        <f t="shared" ref="AN160:AN166" si="457">W309</f>
        <v>0</v>
      </c>
      <c r="AO160" s="20">
        <f t="shared" ref="AO160:AO166" si="458">AD309</f>
        <v>0</v>
      </c>
      <c r="AP160" s="20">
        <f t="shared" ref="AP160:AP166" si="459">SUM(AL160:AO160)</f>
        <v>0</v>
      </c>
      <c r="AQ160" s="32" t="e">
        <f t="shared" ref="AQ160:AQ166" si="460">AP160/AX160</f>
        <v>#DIV/0!</v>
      </c>
      <c r="AR160" s="32" t="e">
        <f t="shared" ref="AR160:AR166" si="461">AQ160+D300</f>
        <v>#DIV/0!</v>
      </c>
      <c r="AT160" s="31">
        <f t="shared" si="445"/>
        <v>0</v>
      </c>
      <c r="AU160" s="31">
        <f t="shared" si="446"/>
        <v>0</v>
      </c>
      <c r="AV160" s="31">
        <f t="shared" si="447"/>
        <v>0</v>
      </c>
      <c r="AW160" s="31">
        <f t="shared" si="448"/>
        <v>0</v>
      </c>
      <c r="AX160" s="31">
        <f t="shared" si="449"/>
        <v>0</v>
      </c>
      <c r="AZ160" s="261">
        <v>0</v>
      </c>
      <c r="BA160" s="261">
        <v>0</v>
      </c>
      <c r="BB160" s="261">
        <v>0</v>
      </c>
      <c r="BC160" s="261" t="s">
        <v>173</v>
      </c>
      <c r="BD160" s="172">
        <v>0</v>
      </c>
      <c r="BE160" s="103">
        <v>0</v>
      </c>
      <c r="BF160" s="20">
        <v>0</v>
      </c>
      <c r="BG160" s="20">
        <v>0</v>
      </c>
      <c r="BH160" s="20">
        <v>0</v>
      </c>
      <c r="BI160" s="20">
        <v>0</v>
      </c>
      <c r="BJ160" s="32" t="e">
        <v>#DIV/0!</v>
      </c>
      <c r="BK160" s="32" t="e">
        <v>#DIV/0!</v>
      </c>
      <c r="BL160" s="257"/>
      <c r="BM160" s="31">
        <v>0</v>
      </c>
      <c r="BN160" s="31">
        <v>0</v>
      </c>
      <c r="BO160" s="31">
        <v>0</v>
      </c>
      <c r="BP160" s="31">
        <v>0</v>
      </c>
      <c r="BQ160" s="31">
        <v>0</v>
      </c>
    </row>
    <row r="161" spans="1:69" ht="18.95" customHeight="1" thickTop="1" thickBot="1" x14ac:dyDescent="0.25">
      <c r="A161" s="114" t="s">
        <v>41</v>
      </c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09" t="s">
        <v>13</v>
      </c>
      <c r="P161" s="110"/>
      <c r="Q161" s="111">
        <f>(J160+Q160)</f>
        <v>450</v>
      </c>
      <c r="R161" s="116"/>
      <c r="S161" s="115"/>
      <c r="T161" s="115"/>
      <c r="U161" s="115" t="s">
        <v>84</v>
      </c>
      <c r="V161" s="109" t="s">
        <v>13</v>
      </c>
      <c r="W161" s="110"/>
      <c r="X161" s="111">
        <f>J160+Q160+X160</f>
        <v>629</v>
      </c>
      <c r="Y161" s="116"/>
      <c r="Z161" s="115"/>
      <c r="AA161" s="115"/>
      <c r="AB161" s="115" t="s">
        <v>84</v>
      </c>
      <c r="AC161" s="109" t="s">
        <v>13</v>
      </c>
      <c r="AD161" s="110"/>
      <c r="AE161" s="111">
        <f>J160+Q160+X160+AE160</f>
        <v>910</v>
      </c>
      <c r="AG161" s="261" t="str">
        <f t="shared" si="450"/>
        <v>E</v>
      </c>
      <c r="AH161" s="261" t="str">
        <f t="shared" si="451"/>
        <v>DOUSSAT</v>
      </c>
      <c r="AI161" s="261" t="str">
        <f t="shared" si="452"/>
        <v>GERARD</v>
      </c>
      <c r="AJ161" s="261" t="str">
        <f t="shared" si="453"/>
        <v>SQAAT1</v>
      </c>
      <c r="AK161" s="172">
        <f t="shared" si="454"/>
        <v>3</v>
      </c>
      <c r="AL161" s="103">
        <f t="shared" si="455"/>
        <v>127</v>
      </c>
      <c r="AM161" s="20">
        <f t="shared" si="456"/>
        <v>140</v>
      </c>
      <c r="AN161" s="20">
        <f t="shared" si="457"/>
        <v>144</v>
      </c>
      <c r="AO161" s="20">
        <f t="shared" si="458"/>
        <v>122</v>
      </c>
      <c r="AP161" s="20">
        <f t="shared" si="459"/>
        <v>533</v>
      </c>
      <c r="AQ161" s="32">
        <f t="shared" si="460"/>
        <v>44.416666666666664</v>
      </c>
      <c r="AR161" s="32">
        <f t="shared" si="461"/>
        <v>44.416666666666664</v>
      </c>
      <c r="AT161" s="31">
        <f t="shared" si="445"/>
        <v>3</v>
      </c>
      <c r="AU161" s="31">
        <f t="shared" si="446"/>
        <v>3</v>
      </c>
      <c r="AV161" s="31">
        <f t="shared" si="447"/>
        <v>3</v>
      </c>
      <c r="AW161" s="31">
        <f t="shared" si="448"/>
        <v>3</v>
      </c>
      <c r="AX161" s="31">
        <f t="shared" si="449"/>
        <v>12</v>
      </c>
      <c r="AZ161" s="261">
        <v>0</v>
      </c>
      <c r="BA161" s="261">
        <v>0</v>
      </c>
      <c r="BB161" s="261">
        <v>0</v>
      </c>
      <c r="BC161" s="261" t="s">
        <v>173</v>
      </c>
      <c r="BD161" s="172">
        <v>0</v>
      </c>
      <c r="BE161" s="103">
        <v>0</v>
      </c>
      <c r="BF161" s="20">
        <v>0</v>
      </c>
      <c r="BG161" s="20">
        <v>0</v>
      </c>
      <c r="BH161" s="20">
        <v>0</v>
      </c>
      <c r="BI161" s="20">
        <v>0</v>
      </c>
      <c r="BJ161" s="32" t="e">
        <v>#DIV/0!</v>
      </c>
      <c r="BK161" s="32" t="e">
        <v>#DIV/0!</v>
      </c>
      <c r="BL161" s="257"/>
      <c r="BM161" s="31">
        <v>0</v>
      </c>
      <c r="BN161" s="31">
        <v>0</v>
      </c>
      <c r="BO161" s="31">
        <v>0</v>
      </c>
      <c r="BP161" s="31">
        <v>0</v>
      </c>
      <c r="BQ161" s="31">
        <v>0</v>
      </c>
    </row>
    <row r="162" spans="1:69" ht="18.95" customHeight="1" thickTop="1" x14ac:dyDescent="0.2">
      <c r="A162" s="119"/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1"/>
      <c r="P162" s="120"/>
      <c r="Q162" s="120"/>
      <c r="R162" s="120"/>
      <c r="S162" s="120"/>
      <c r="T162" s="120"/>
      <c r="U162" s="120"/>
      <c r="V162" s="121"/>
      <c r="W162" s="120"/>
      <c r="X162" s="120"/>
      <c r="Y162" s="120"/>
      <c r="Z162" s="120"/>
      <c r="AA162" s="120"/>
      <c r="AB162" s="120"/>
      <c r="AC162" s="121"/>
      <c r="AD162" s="120"/>
      <c r="AE162" s="120"/>
      <c r="AG162" s="261">
        <f t="shared" si="450"/>
        <v>0</v>
      </c>
      <c r="AH162" s="261">
        <f t="shared" si="451"/>
        <v>0</v>
      </c>
      <c r="AI162" s="261">
        <f t="shared" si="452"/>
        <v>0</v>
      </c>
      <c r="AJ162" s="261" t="str">
        <f t="shared" si="453"/>
        <v>SQAAT1</v>
      </c>
      <c r="AK162" s="172">
        <f t="shared" si="454"/>
        <v>0</v>
      </c>
      <c r="AL162" s="103">
        <f t="shared" si="455"/>
        <v>0</v>
      </c>
      <c r="AM162" s="20">
        <f t="shared" si="456"/>
        <v>0</v>
      </c>
      <c r="AN162" s="20">
        <f t="shared" si="457"/>
        <v>0</v>
      </c>
      <c r="AO162" s="20">
        <f t="shared" si="458"/>
        <v>0</v>
      </c>
      <c r="AP162" s="20">
        <f t="shared" si="459"/>
        <v>0</v>
      </c>
      <c r="AQ162" s="32" t="e">
        <f t="shared" si="460"/>
        <v>#DIV/0!</v>
      </c>
      <c r="AR162" s="32" t="e">
        <f t="shared" si="461"/>
        <v>#DIV/0!</v>
      </c>
      <c r="AT162" s="31">
        <f t="shared" ref="AT162:AT176" si="462">IF(AL162&gt;0,$H$286,0)</f>
        <v>0</v>
      </c>
      <c r="AU162" s="31">
        <f t="shared" ref="AU162:AU176" si="463">IF(AM162&gt;0,$N$286,0)</f>
        <v>0</v>
      </c>
      <c r="AV162" s="31">
        <f t="shared" ref="AV162:AV176" si="464">IF(AN162&gt;0,$U$286,0)</f>
        <v>0</v>
      </c>
      <c r="AW162" s="31">
        <f t="shared" ref="AW162:AW176" si="465">IF(AO162&gt;0,$AB$286,0)</f>
        <v>0</v>
      </c>
      <c r="AX162" s="31">
        <f t="shared" ref="AX162:AX176" si="466">SUM(AT162:AW162)</f>
        <v>0</v>
      </c>
      <c r="AZ162" s="261">
        <v>0</v>
      </c>
      <c r="BA162" s="261">
        <v>0</v>
      </c>
      <c r="BB162" s="261">
        <v>0</v>
      </c>
      <c r="BC162" s="261" t="s">
        <v>173</v>
      </c>
      <c r="BD162" s="172">
        <v>0</v>
      </c>
      <c r="BE162" s="103">
        <v>0</v>
      </c>
      <c r="BF162" s="20">
        <v>0</v>
      </c>
      <c r="BG162" s="20">
        <v>0</v>
      </c>
      <c r="BH162" s="20">
        <v>0</v>
      </c>
      <c r="BI162" s="20">
        <v>0</v>
      </c>
      <c r="BJ162" s="32" t="e">
        <v>#DIV/0!</v>
      </c>
      <c r="BK162" s="32" t="e">
        <v>#DIV/0!</v>
      </c>
      <c r="BL162" s="257"/>
      <c r="BM162" s="31">
        <v>0</v>
      </c>
      <c r="BN162" s="31">
        <v>0</v>
      </c>
      <c r="BO162" s="31">
        <v>0</v>
      </c>
      <c r="BP162" s="31">
        <v>0</v>
      </c>
      <c r="BQ162" s="31">
        <v>0</v>
      </c>
    </row>
    <row r="163" spans="1:69" ht="18.95" customHeight="1" x14ac:dyDescent="0.2">
      <c r="AG163" s="261">
        <f t="shared" si="450"/>
        <v>0</v>
      </c>
      <c r="AH163" s="261">
        <f t="shared" si="451"/>
        <v>0</v>
      </c>
      <c r="AI163" s="261">
        <f t="shared" si="452"/>
        <v>0</v>
      </c>
      <c r="AJ163" s="261" t="str">
        <f t="shared" si="453"/>
        <v>SQAAT1</v>
      </c>
      <c r="AK163" s="172">
        <f t="shared" si="454"/>
        <v>0</v>
      </c>
      <c r="AL163" s="103">
        <f t="shared" si="455"/>
        <v>0</v>
      </c>
      <c r="AM163" s="20">
        <f t="shared" si="456"/>
        <v>0</v>
      </c>
      <c r="AN163" s="20">
        <f t="shared" si="457"/>
        <v>0</v>
      </c>
      <c r="AO163" s="20">
        <f t="shared" si="458"/>
        <v>0</v>
      </c>
      <c r="AP163" s="20">
        <f t="shared" si="459"/>
        <v>0</v>
      </c>
      <c r="AQ163" s="32" t="e">
        <f t="shared" si="460"/>
        <v>#DIV/0!</v>
      </c>
      <c r="AR163" s="32" t="e">
        <f t="shared" si="461"/>
        <v>#DIV/0!</v>
      </c>
      <c r="AT163" s="31">
        <f t="shared" si="462"/>
        <v>0</v>
      </c>
      <c r="AU163" s="31">
        <f t="shared" si="463"/>
        <v>0</v>
      </c>
      <c r="AV163" s="31">
        <f t="shared" si="464"/>
        <v>0</v>
      </c>
      <c r="AW163" s="31">
        <f t="shared" si="465"/>
        <v>0</v>
      </c>
      <c r="AX163" s="31">
        <f t="shared" si="466"/>
        <v>0</v>
      </c>
      <c r="AZ163" s="261">
        <v>0</v>
      </c>
      <c r="BA163" s="261">
        <v>0</v>
      </c>
      <c r="BB163" s="261">
        <v>0</v>
      </c>
      <c r="BC163" s="261" t="s">
        <v>173</v>
      </c>
      <c r="BD163" s="172">
        <v>0</v>
      </c>
      <c r="BE163" s="103">
        <v>0</v>
      </c>
      <c r="BF163" s="20">
        <v>0</v>
      </c>
      <c r="BG163" s="20">
        <v>0</v>
      </c>
      <c r="BH163" s="20">
        <v>0</v>
      </c>
      <c r="BI163" s="20">
        <v>0</v>
      </c>
      <c r="BJ163" s="32" t="e">
        <v>#DIV/0!</v>
      </c>
      <c r="BK163" s="32" t="e">
        <v>#DIV/0!</v>
      </c>
      <c r="BL163" s="257"/>
      <c r="BM163" s="31">
        <v>0</v>
      </c>
      <c r="BN163" s="31">
        <v>0</v>
      </c>
      <c r="BO163" s="31">
        <v>0</v>
      </c>
      <c r="BP163" s="31">
        <v>0</v>
      </c>
      <c r="BQ163" s="31">
        <v>0</v>
      </c>
    </row>
    <row r="164" spans="1:69" ht="18.95" customHeight="1" thickBot="1" x14ac:dyDescent="0.25">
      <c r="AG164" s="261">
        <f t="shared" si="450"/>
        <v>0</v>
      </c>
      <c r="AH164" s="261">
        <f t="shared" si="451"/>
        <v>0</v>
      </c>
      <c r="AI164" s="261">
        <f t="shared" si="452"/>
        <v>0</v>
      </c>
      <c r="AJ164" s="261" t="str">
        <f t="shared" si="453"/>
        <v>SQAAT1</v>
      </c>
      <c r="AK164" s="172">
        <f t="shared" si="454"/>
        <v>0</v>
      </c>
      <c r="AL164" s="103">
        <f t="shared" si="455"/>
        <v>0</v>
      </c>
      <c r="AM164" s="20">
        <f t="shared" si="456"/>
        <v>0</v>
      </c>
      <c r="AN164" s="20">
        <f t="shared" si="457"/>
        <v>0</v>
      </c>
      <c r="AO164" s="20">
        <f t="shared" si="458"/>
        <v>0</v>
      </c>
      <c r="AP164" s="20">
        <f t="shared" si="459"/>
        <v>0</v>
      </c>
      <c r="AQ164" s="32" t="e">
        <f t="shared" si="460"/>
        <v>#DIV/0!</v>
      </c>
      <c r="AR164" s="32" t="e">
        <f t="shared" si="461"/>
        <v>#DIV/0!</v>
      </c>
      <c r="AT164" s="31">
        <f t="shared" si="462"/>
        <v>0</v>
      </c>
      <c r="AU164" s="31">
        <f t="shared" si="463"/>
        <v>0</v>
      </c>
      <c r="AV164" s="31">
        <f t="shared" si="464"/>
        <v>0</v>
      </c>
      <c r="AW164" s="31">
        <f t="shared" si="465"/>
        <v>0</v>
      </c>
      <c r="AX164" s="31">
        <f t="shared" si="466"/>
        <v>0</v>
      </c>
      <c r="AZ164" s="261">
        <v>0</v>
      </c>
      <c r="BA164" s="261">
        <v>0</v>
      </c>
      <c r="BB164" s="261">
        <v>0</v>
      </c>
      <c r="BC164" s="261" t="s">
        <v>173</v>
      </c>
      <c r="BD164" s="172">
        <v>0</v>
      </c>
      <c r="BE164" s="103">
        <v>0</v>
      </c>
      <c r="BF164" s="20">
        <v>0</v>
      </c>
      <c r="BG164" s="20">
        <v>0</v>
      </c>
      <c r="BH164" s="20">
        <v>0</v>
      </c>
      <c r="BI164" s="20">
        <v>0</v>
      </c>
      <c r="BJ164" s="32" t="e">
        <v>#DIV/0!</v>
      </c>
      <c r="BK164" s="32" t="e">
        <v>#DIV/0!</v>
      </c>
      <c r="BL164" s="257"/>
      <c r="BM164" s="31">
        <v>0</v>
      </c>
      <c r="BN164" s="31">
        <v>0</v>
      </c>
      <c r="BO164" s="31">
        <v>0</v>
      </c>
      <c r="BP164" s="31">
        <v>0</v>
      </c>
      <c r="BQ164" s="31">
        <v>0</v>
      </c>
    </row>
    <row r="165" spans="1:69" ht="18.95" customHeight="1" thickTop="1" thickBot="1" x14ac:dyDescent="0.25">
      <c r="A165" s="11"/>
      <c r="B165" s="297" t="s">
        <v>172</v>
      </c>
      <c r="C165" s="297"/>
      <c r="D165" s="297"/>
      <c r="E165" s="298" t="s">
        <v>7</v>
      </c>
      <c r="F165" s="298"/>
      <c r="G165" s="298"/>
      <c r="H165" s="60">
        <f>$H$4</f>
        <v>3</v>
      </c>
      <c r="I165" s="13"/>
      <c r="J165" s="14"/>
      <c r="K165" s="298" t="s">
        <v>7</v>
      </c>
      <c r="L165" s="298"/>
      <c r="M165" s="298"/>
      <c r="N165" s="60">
        <f>$N$4</f>
        <v>3</v>
      </c>
      <c r="O165" s="14"/>
      <c r="P165" s="14"/>
      <c r="Q165" s="14"/>
      <c r="R165" s="298" t="s">
        <v>7</v>
      </c>
      <c r="S165" s="298"/>
      <c r="T165" s="298"/>
      <c r="U165" s="60">
        <f>$U$4</f>
        <v>3</v>
      </c>
      <c r="V165" s="14"/>
      <c r="W165" s="14"/>
      <c r="X165" s="14"/>
      <c r="Y165" s="298" t="s">
        <v>7</v>
      </c>
      <c r="Z165" s="298"/>
      <c r="AA165" s="298"/>
      <c r="AB165" s="60">
        <v>3</v>
      </c>
      <c r="AC165" s="14"/>
      <c r="AD165" s="14"/>
      <c r="AE165" s="14"/>
      <c r="AG165" s="261">
        <f t="shared" si="450"/>
        <v>0</v>
      </c>
      <c r="AH165" s="261">
        <f t="shared" si="451"/>
        <v>0</v>
      </c>
      <c r="AI165" s="261">
        <f t="shared" si="452"/>
        <v>0</v>
      </c>
      <c r="AJ165" s="261" t="str">
        <f t="shared" si="453"/>
        <v>SQAAT1</v>
      </c>
      <c r="AK165" s="172">
        <f t="shared" si="454"/>
        <v>0</v>
      </c>
      <c r="AL165" s="103">
        <f t="shared" si="455"/>
        <v>0</v>
      </c>
      <c r="AM165" s="20">
        <f t="shared" si="456"/>
        <v>0</v>
      </c>
      <c r="AN165" s="20">
        <f t="shared" si="457"/>
        <v>0</v>
      </c>
      <c r="AO165" s="20">
        <f t="shared" si="458"/>
        <v>0</v>
      </c>
      <c r="AP165" s="20">
        <f t="shared" si="459"/>
        <v>0</v>
      </c>
      <c r="AQ165" s="32" t="e">
        <f t="shared" si="460"/>
        <v>#DIV/0!</v>
      </c>
      <c r="AR165" s="32" t="e">
        <f t="shared" si="461"/>
        <v>#DIV/0!</v>
      </c>
      <c r="AT165" s="31">
        <f t="shared" si="462"/>
        <v>0</v>
      </c>
      <c r="AU165" s="31">
        <f t="shared" si="463"/>
        <v>0</v>
      </c>
      <c r="AV165" s="31">
        <f t="shared" si="464"/>
        <v>0</v>
      </c>
      <c r="AW165" s="31">
        <f t="shared" si="465"/>
        <v>0</v>
      </c>
      <c r="AX165" s="31">
        <f t="shared" si="466"/>
        <v>0</v>
      </c>
      <c r="AZ165" s="261">
        <v>0</v>
      </c>
      <c r="BA165" s="261">
        <v>0</v>
      </c>
      <c r="BB165" s="261">
        <v>0</v>
      </c>
      <c r="BC165" s="261" t="s">
        <v>173</v>
      </c>
      <c r="BD165" s="172">
        <v>0</v>
      </c>
      <c r="BE165" s="103">
        <v>0</v>
      </c>
      <c r="BF165" s="20">
        <v>0</v>
      </c>
      <c r="BG165" s="20">
        <v>0</v>
      </c>
      <c r="BH165" s="20">
        <v>0</v>
      </c>
      <c r="BI165" s="20">
        <v>0</v>
      </c>
      <c r="BJ165" s="32" t="e">
        <v>#DIV/0!</v>
      </c>
      <c r="BK165" s="32" t="e">
        <v>#DIV/0!</v>
      </c>
      <c r="BM165" s="31">
        <v>0</v>
      </c>
      <c r="BN165" s="31">
        <v>0</v>
      </c>
      <c r="BO165" s="31">
        <v>0</v>
      </c>
      <c r="BP165" s="31">
        <v>0</v>
      </c>
      <c r="BQ165" s="31">
        <v>0</v>
      </c>
    </row>
    <row r="166" spans="1:69" ht="18.95" customHeight="1" thickTop="1" x14ac:dyDescent="0.2">
      <c r="A166" s="16"/>
      <c r="B166" s="17" t="s">
        <v>22</v>
      </c>
      <c r="C166" s="17"/>
      <c r="D166" s="17"/>
      <c r="E166" s="176">
        <f>$H$4</f>
        <v>3</v>
      </c>
      <c r="F166" s="294" t="str">
        <f>$F$5</f>
        <v>VALENCE</v>
      </c>
      <c r="G166" s="294"/>
      <c r="H166" s="294"/>
      <c r="I166" s="294"/>
      <c r="J166" s="294"/>
      <c r="K166" s="18">
        <f>$N$4</f>
        <v>3</v>
      </c>
      <c r="L166" s="294" t="str">
        <f>$L$5</f>
        <v>TOULOUSE</v>
      </c>
      <c r="M166" s="294"/>
      <c r="N166" s="294"/>
      <c r="O166" s="294"/>
      <c r="P166" s="294"/>
      <c r="Q166" s="294"/>
      <c r="R166" s="18">
        <f>$U$4</f>
        <v>3</v>
      </c>
      <c r="S166" s="294" t="str">
        <f>$S$5</f>
        <v>LE SEQUESTRE</v>
      </c>
      <c r="T166" s="294"/>
      <c r="U166" s="294"/>
      <c r="V166" s="294"/>
      <c r="W166" s="294"/>
      <c r="X166" s="294"/>
      <c r="Y166" s="18">
        <f>$AB$4</f>
        <v>3</v>
      </c>
      <c r="Z166" s="295" t="str">
        <f>$Z$5</f>
        <v>MIRANDOL</v>
      </c>
      <c r="AA166" s="295"/>
      <c r="AB166" s="295"/>
      <c r="AC166" s="295"/>
      <c r="AD166" s="295"/>
      <c r="AE166" s="295"/>
      <c r="AG166" s="261">
        <f t="shared" si="450"/>
        <v>0</v>
      </c>
      <c r="AH166" s="261">
        <f t="shared" si="451"/>
        <v>0</v>
      </c>
      <c r="AI166" s="261">
        <f t="shared" si="452"/>
        <v>0</v>
      </c>
      <c r="AJ166" s="261" t="str">
        <f t="shared" si="453"/>
        <v>SQAAT1</v>
      </c>
      <c r="AK166" s="172">
        <f t="shared" si="454"/>
        <v>0</v>
      </c>
      <c r="AL166" s="103">
        <f t="shared" si="455"/>
        <v>0</v>
      </c>
      <c r="AM166" s="20">
        <f t="shared" si="456"/>
        <v>0</v>
      </c>
      <c r="AN166" s="20">
        <f t="shared" si="457"/>
        <v>0</v>
      </c>
      <c r="AO166" s="20">
        <f t="shared" si="458"/>
        <v>0</v>
      </c>
      <c r="AP166" s="20">
        <f t="shared" si="459"/>
        <v>0</v>
      </c>
      <c r="AQ166" s="32" t="e">
        <f t="shared" si="460"/>
        <v>#DIV/0!</v>
      </c>
      <c r="AR166" s="32" t="e">
        <f t="shared" si="461"/>
        <v>#DIV/0!</v>
      </c>
      <c r="AT166" s="31">
        <f t="shared" si="462"/>
        <v>0</v>
      </c>
      <c r="AU166" s="31">
        <f t="shared" si="463"/>
        <v>0</v>
      </c>
      <c r="AV166" s="31">
        <f t="shared" si="464"/>
        <v>0</v>
      </c>
      <c r="AW166" s="31">
        <f t="shared" si="465"/>
        <v>0</v>
      </c>
      <c r="AX166" s="31">
        <f t="shared" si="466"/>
        <v>0</v>
      </c>
      <c r="AZ166" s="261">
        <v>0</v>
      </c>
      <c r="BA166" s="261">
        <v>0</v>
      </c>
      <c r="BB166" s="261">
        <v>0</v>
      </c>
      <c r="BC166" s="261" t="s">
        <v>173</v>
      </c>
      <c r="BD166" s="172">
        <v>0</v>
      </c>
      <c r="BE166" s="103">
        <v>0</v>
      </c>
      <c r="BF166" s="20">
        <v>0</v>
      </c>
      <c r="BG166" s="20">
        <v>0</v>
      </c>
      <c r="BH166" s="20">
        <v>0</v>
      </c>
      <c r="BI166" s="20">
        <v>0</v>
      </c>
      <c r="BJ166" s="32" t="e">
        <v>#DIV/0!</v>
      </c>
      <c r="BK166" s="32" t="e">
        <v>#DIV/0!</v>
      </c>
      <c r="BM166" s="31">
        <v>0</v>
      </c>
      <c r="BN166" s="31">
        <v>0</v>
      </c>
      <c r="BO166" s="31">
        <v>0</v>
      </c>
      <c r="BP166" s="31">
        <v>0</v>
      </c>
      <c r="BQ166" s="31">
        <v>0</v>
      </c>
    </row>
    <row r="167" spans="1:69" ht="18.95" customHeight="1" thickBot="1" x14ac:dyDescent="0.25">
      <c r="A167" s="28" t="s">
        <v>8</v>
      </c>
      <c r="B167" s="28" t="s">
        <v>9</v>
      </c>
      <c r="C167" s="28" t="s">
        <v>10</v>
      </c>
      <c r="D167" s="28" t="s">
        <v>31</v>
      </c>
      <c r="E167" s="29" t="s">
        <v>32</v>
      </c>
      <c r="F167" s="28">
        <v>1</v>
      </c>
      <c r="G167" s="28">
        <v>2</v>
      </c>
      <c r="H167" s="28">
        <v>3</v>
      </c>
      <c r="I167" s="28">
        <v>4</v>
      </c>
      <c r="J167" s="28" t="s">
        <v>21</v>
      </c>
      <c r="K167" s="29" t="s">
        <v>32</v>
      </c>
      <c r="L167" s="28">
        <v>1</v>
      </c>
      <c r="M167" s="28">
        <v>2</v>
      </c>
      <c r="N167" s="28">
        <v>3</v>
      </c>
      <c r="O167" s="28">
        <v>4</v>
      </c>
      <c r="P167" s="28" t="s">
        <v>21</v>
      </c>
      <c r="Q167" s="28" t="s">
        <v>33</v>
      </c>
      <c r="R167" s="29" t="s">
        <v>32</v>
      </c>
      <c r="S167" s="28">
        <v>1</v>
      </c>
      <c r="T167" s="28">
        <v>2</v>
      </c>
      <c r="U167" s="28">
        <v>3</v>
      </c>
      <c r="V167" s="28">
        <v>4</v>
      </c>
      <c r="W167" s="28" t="s">
        <v>21</v>
      </c>
      <c r="X167" s="28" t="s">
        <v>33</v>
      </c>
      <c r="Y167" s="29" t="s">
        <v>32</v>
      </c>
      <c r="Z167" s="28">
        <v>1</v>
      </c>
      <c r="AA167" s="28">
        <v>2</v>
      </c>
      <c r="AB167" s="28">
        <v>3</v>
      </c>
      <c r="AC167" s="28">
        <v>4</v>
      </c>
      <c r="AD167" s="28" t="s">
        <v>21</v>
      </c>
      <c r="AE167" s="28" t="s">
        <v>33</v>
      </c>
      <c r="AG167" s="261" t="str">
        <f>A327</f>
        <v>E</v>
      </c>
      <c r="AH167" s="261" t="str">
        <f>B327</f>
        <v>FOUCRAS</v>
      </c>
      <c r="AI167" s="261" t="str">
        <f>C327</f>
        <v>MICHEL</v>
      </c>
      <c r="AJ167" s="261" t="str">
        <f>$B$324</f>
        <v>BARAQUEVILLE  2</v>
      </c>
      <c r="AK167" s="172">
        <f>D327</f>
        <v>5</v>
      </c>
      <c r="AL167" s="103">
        <f>J327</f>
        <v>0</v>
      </c>
      <c r="AM167" s="20">
        <f>P327</f>
        <v>0</v>
      </c>
      <c r="AN167" s="20">
        <f>W327</f>
        <v>0</v>
      </c>
      <c r="AO167" s="20">
        <f>AD327</f>
        <v>0</v>
      </c>
      <c r="AP167" s="20">
        <f t="shared" ref="AP167" si="467">SUM(AL167:AO167)</f>
        <v>0</v>
      </c>
      <c r="AQ167" s="32" t="e">
        <f t="shared" ref="AQ167" si="468">AP167/AX167</f>
        <v>#DIV/0!</v>
      </c>
      <c r="AR167" s="32" t="e">
        <f t="shared" ref="AR167" si="469">AQ167+D307</f>
        <v>#DIV/0!</v>
      </c>
      <c r="AT167" s="31">
        <f t="shared" si="462"/>
        <v>0</v>
      </c>
      <c r="AU167" s="31">
        <f t="shared" si="463"/>
        <v>0</v>
      </c>
      <c r="AV167" s="31">
        <f t="shared" si="464"/>
        <v>0</v>
      </c>
      <c r="AW167" s="31">
        <f t="shared" si="465"/>
        <v>0</v>
      </c>
      <c r="AX167" s="31">
        <f t="shared" si="466"/>
        <v>0</v>
      </c>
      <c r="AZ167" s="261">
        <v>0</v>
      </c>
      <c r="BA167" s="261">
        <v>0</v>
      </c>
      <c r="BB167" s="261">
        <v>0</v>
      </c>
      <c r="BC167" s="261" t="s">
        <v>211</v>
      </c>
      <c r="BD167" s="172">
        <v>0</v>
      </c>
      <c r="BE167" s="103">
        <v>0</v>
      </c>
      <c r="BF167" s="20">
        <v>0</v>
      </c>
      <c r="BG167" s="20">
        <v>0</v>
      </c>
      <c r="BH167" s="20">
        <v>0</v>
      </c>
      <c r="BI167" s="20">
        <v>0</v>
      </c>
      <c r="BJ167" s="32" t="e">
        <v>#DIV/0!</v>
      </c>
      <c r="BK167" s="32" t="e">
        <v>#DIV/0!</v>
      </c>
      <c r="BM167" s="31">
        <v>0</v>
      </c>
      <c r="BN167" s="31">
        <v>0</v>
      </c>
      <c r="BO167" s="31">
        <v>0</v>
      </c>
      <c r="BP167" s="31">
        <v>0</v>
      </c>
      <c r="BQ167" s="31">
        <v>0</v>
      </c>
    </row>
    <row r="168" spans="1:69" ht="18.95" customHeight="1" thickTop="1" x14ac:dyDescent="0.2">
      <c r="A168" s="35" t="s">
        <v>26</v>
      </c>
      <c r="B168" s="36" t="s">
        <v>129</v>
      </c>
      <c r="C168" s="36" t="s">
        <v>187</v>
      </c>
      <c r="D168" s="37">
        <v>8</v>
      </c>
      <c r="E168" s="127">
        <f t="shared" ref="E168:E178" si="470">IF(F168&gt;0,D168*$E$146,0)</f>
        <v>24</v>
      </c>
      <c r="F168" s="38">
        <v>40</v>
      </c>
      <c r="G168" s="38">
        <v>37</v>
      </c>
      <c r="H168" s="38">
        <v>42</v>
      </c>
      <c r="I168" s="38"/>
      <c r="J168" s="39">
        <f t="shared" ref="J168:J179" si="471">F168+G168+H168+I168</f>
        <v>119</v>
      </c>
      <c r="K168" s="40">
        <f t="shared" ref="K168:K179" si="472">IF(L168&gt;0,D168*$K$146,0)</f>
        <v>0</v>
      </c>
      <c r="L168" s="38"/>
      <c r="M168" s="38"/>
      <c r="N168" s="38"/>
      <c r="O168" s="38"/>
      <c r="P168" s="41">
        <f t="shared" ref="P168:P170" si="473">L168+M168+N168+O168</f>
        <v>0</v>
      </c>
      <c r="Q168" s="41">
        <f t="shared" ref="Q168:Q170" si="474">J168+P168</f>
        <v>119</v>
      </c>
      <c r="R168" s="40">
        <f t="shared" ref="R168:R179" si="475">IF(S168&gt;0,D168*$R$146,0)</f>
        <v>24</v>
      </c>
      <c r="S168" s="38">
        <v>44</v>
      </c>
      <c r="T168" s="38">
        <v>43</v>
      </c>
      <c r="U168" s="38">
        <v>38</v>
      </c>
      <c r="V168" s="38"/>
      <c r="W168" s="41">
        <f t="shared" ref="W168:W170" si="476">S168+T168+U168+V168</f>
        <v>125</v>
      </c>
      <c r="X168" s="41">
        <f t="shared" ref="X168:X170" si="477">J168+P168+W168</f>
        <v>244</v>
      </c>
      <c r="Y168" s="40">
        <f t="shared" ref="Y168:Y179" si="478">IF(Z168&gt;0,D168*$Y$146,0)</f>
        <v>24</v>
      </c>
      <c r="Z168" s="38">
        <v>46</v>
      </c>
      <c r="AA168" s="38">
        <v>45</v>
      </c>
      <c r="AB168" s="38">
        <v>42</v>
      </c>
      <c r="AC168" s="38"/>
      <c r="AD168" s="41">
        <f t="shared" ref="AD168:AD170" si="479">Z168+AA168+AB168+AC168</f>
        <v>133</v>
      </c>
      <c r="AE168" s="41">
        <f t="shared" ref="AE168:AE170" si="480">J168+P168+W168+AD168</f>
        <v>377</v>
      </c>
      <c r="AG168" s="261" t="str">
        <f t="shared" ref="AG168:AI168" si="481">A328</f>
        <v>E</v>
      </c>
      <c r="AH168" s="261" t="str">
        <f t="shared" si="481"/>
        <v>LUTRAN</v>
      </c>
      <c r="AI168" s="261" t="str">
        <f t="shared" si="481"/>
        <v>GUY</v>
      </c>
      <c r="AJ168" s="261" t="str">
        <f t="shared" ref="AJ168:AJ175" si="482">$B$324</f>
        <v>BARAQUEVILLE  2</v>
      </c>
      <c r="AK168" s="172">
        <f t="shared" ref="AK168:AK175" si="483">D328</f>
        <v>4</v>
      </c>
      <c r="AL168" s="103">
        <f t="shared" ref="AL168:AL175" si="484">J328</f>
        <v>0</v>
      </c>
      <c r="AM168" s="20">
        <f t="shared" ref="AM168:AM175" si="485">P328</f>
        <v>0</v>
      </c>
      <c r="AN168" s="20">
        <f t="shared" ref="AN168:AN175" si="486">W328</f>
        <v>0</v>
      </c>
      <c r="AO168" s="20">
        <f t="shared" ref="AO168:AO175" si="487">AD328</f>
        <v>0</v>
      </c>
      <c r="AP168" s="20">
        <f t="shared" ref="AP168:AP176" si="488">SUM(AL168:AO168)</f>
        <v>0</v>
      </c>
      <c r="AQ168" s="32" t="e">
        <f t="shared" ref="AQ168:AQ176" si="489">AP168/AX168</f>
        <v>#DIV/0!</v>
      </c>
      <c r="AR168" s="32" t="e">
        <f t="shared" ref="AR168:AR176" si="490">AQ168+D308</f>
        <v>#DIV/0!</v>
      </c>
      <c r="AT168" s="31">
        <f t="shared" si="462"/>
        <v>0</v>
      </c>
      <c r="AU168" s="31">
        <f t="shared" si="463"/>
        <v>0</v>
      </c>
      <c r="AV168" s="31">
        <f t="shared" si="464"/>
        <v>0</v>
      </c>
      <c r="AW168" s="31">
        <f t="shared" si="465"/>
        <v>0</v>
      </c>
      <c r="AX168" s="31">
        <f t="shared" si="466"/>
        <v>0</v>
      </c>
      <c r="AZ168" s="261">
        <v>0</v>
      </c>
      <c r="BA168" s="261">
        <v>0</v>
      </c>
      <c r="BB168" s="261">
        <v>0</v>
      </c>
      <c r="BC168" s="261" t="s">
        <v>211</v>
      </c>
      <c r="BD168" s="172">
        <v>0</v>
      </c>
      <c r="BE168" s="103">
        <v>0</v>
      </c>
      <c r="BF168" s="20">
        <v>0</v>
      </c>
      <c r="BG168" s="20">
        <v>0</v>
      </c>
      <c r="BH168" s="20">
        <v>0</v>
      </c>
      <c r="BI168" s="20">
        <v>0</v>
      </c>
      <c r="BJ168" s="32" t="e">
        <v>#DIV/0!</v>
      </c>
      <c r="BK168" s="32" t="e">
        <v>#DIV/0!</v>
      </c>
      <c r="BM168" s="31">
        <v>0</v>
      </c>
      <c r="BN168" s="31">
        <v>0</v>
      </c>
      <c r="BO168" s="31">
        <v>0</v>
      </c>
      <c r="BP168" s="31">
        <v>0</v>
      </c>
      <c r="BQ168" s="31">
        <v>0</v>
      </c>
    </row>
    <row r="169" spans="1:69" ht="18.95" customHeight="1" x14ac:dyDescent="0.2">
      <c r="A169" s="52" t="s">
        <v>37</v>
      </c>
      <c r="B169" s="170" t="s">
        <v>106</v>
      </c>
      <c r="C169" s="53" t="s">
        <v>188</v>
      </c>
      <c r="D169" s="54">
        <v>6</v>
      </c>
      <c r="E169" s="55">
        <f t="shared" si="470"/>
        <v>18</v>
      </c>
      <c r="F169" s="56">
        <v>45</v>
      </c>
      <c r="G169" s="56">
        <v>41</v>
      </c>
      <c r="H169" s="56">
        <v>43</v>
      </c>
      <c r="I169" s="56"/>
      <c r="J169" s="57">
        <f t="shared" si="471"/>
        <v>129</v>
      </c>
      <c r="K169" s="29">
        <f t="shared" si="472"/>
        <v>18</v>
      </c>
      <c r="L169" s="56">
        <v>36</v>
      </c>
      <c r="M169" s="56">
        <v>44</v>
      </c>
      <c r="N169" s="56">
        <v>41</v>
      </c>
      <c r="O169" s="56"/>
      <c r="P169" s="58">
        <f t="shared" si="473"/>
        <v>121</v>
      </c>
      <c r="Q169" s="58">
        <f t="shared" si="474"/>
        <v>250</v>
      </c>
      <c r="R169" s="29">
        <f t="shared" si="475"/>
        <v>18</v>
      </c>
      <c r="S169" s="56">
        <v>42</v>
      </c>
      <c r="T169" s="56">
        <v>50</v>
      </c>
      <c r="U169" s="56">
        <v>50</v>
      </c>
      <c r="V169" s="56"/>
      <c r="W169" s="58">
        <f t="shared" si="476"/>
        <v>142</v>
      </c>
      <c r="X169" s="58">
        <f t="shared" si="477"/>
        <v>392</v>
      </c>
      <c r="Y169" s="249">
        <f t="shared" si="478"/>
        <v>18</v>
      </c>
      <c r="Z169" s="56">
        <v>38</v>
      </c>
      <c r="AA169" s="56">
        <v>36</v>
      </c>
      <c r="AB169" s="56">
        <v>44</v>
      </c>
      <c r="AC169" s="56"/>
      <c r="AD169" s="58">
        <f t="shared" si="479"/>
        <v>118</v>
      </c>
      <c r="AE169" s="58">
        <f t="shared" si="480"/>
        <v>510</v>
      </c>
      <c r="AG169" s="261" t="str">
        <f t="shared" ref="AG169:AI169" si="491">A329</f>
        <v>E</v>
      </c>
      <c r="AH169" s="261" t="str">
        <f t="shared" si="491"/>
        <v>MUNOZ</v>
      </c>
      <c r="AI169" s="261" t="str">
        <f t="shared" si="491"/>
        <v>JEAN PIERRE</v>
      </c>
      <c r="AJ169" s="261" t="str">
        <f t="shared" si="482"/>
        <v>BARAQUEVILLE  2</v>
      </c>
      <c r="AK169" s="172">
        <f t="shared" si="483"/>
        <v>4</v>
      </c>
      <c r="AL169" s="103">
        <f t="shared" si="484"/>
        <v>128</v>
      </c>
      <c r="AM169" s="20">
        <f t="shared" si="485"/>
        <v>0</v>
      </c>
      <c r="AN169" s="20">
        <f t="shared" si="486"/>
        <v>0</v>
      </c>
      <c r="AO169" s="20">
        <f t="shared" si="487"/>
        <v>0</v>
      </c>
      <c r="AP169" s="20">
        <f t="shared" si="488"/>
        <v>128</v>
      </c>
      <c r="AQ169" s="32">
        <f t="shared" si="489"/>
        <v>42.666666666666664</v>
      </c>
      <c r="AR169" s="32">
        <f t="shared" si="490"/>
        <v>51.666666666666664</v>
      </c>
      <c r="AT169" s="31">
        <f t="shared" si="462"/>
        <v>3</v>
      </c>
      <c r="AU169" s="31">
        <f t="shared" si="463"/>
        <v>0</v>
      </c>
      <c r="AV169" s="31">
        <f t="shared" si="464"/>
        <v>0</v>
      </c>
      <c r="AW169" s="31">
        <f t="shared" si="465"/>
        <v>0</v>
      </c>
      <c r="AX169" s="31">
        <f t="shared" si="466"/>
        <v>3</v>
      </c>
      <c r="AZ169" s="261">
        <v>0</v>
      </c>
      <c r="BA169" s="261">
        <v>0</v>
      </c>
      <c r="BB169" s="261">
        <v>0</v>
      </c>
      <c r="BC169" s="261" t="s">
        <v>211</v>
      </c>
      <c r="BD169" s="172">
        <v>0</v>
      </c>
      <c r="BE169" s="103">
        <v>0</v>
      </c>
      <c r="BF169" s="20">
        <v>0</v>
      </c>
      <c r="BG169" s="20">
        <v>0</v>
      </c>
      <c r="BH169" s="20">
        <v>0</v>
      </c>
      <c r="BI169" s="20">
        <v>0</v>
      </c>
      <c r="BJ169" s="32" t="e">
        <v>#DIV/0!</v>
      </c>
      <c r="BK169" s="32" t="e">
        <v>#DIV/0!</v>
      </c>
      <c r="BM169" s="31">
        <v>0</v>
      </c>
      <c r="BN169" s="31">
        <v>0</v>
      </c>
      <c r="BO169" s="31">
        <v>0</v>
      </c>
      <c r="BP169" s="31">
        <v>0</v>
      </c>
      <c r="BQ169" s="31">
        <v>0</v>
      </c>
    </row>
    <row r="170" spans="1:69" ht="18.95" customHeight="1" x14ac:dyDescent="0.2">
      <c r="A170" s="52" t="s">
        <v>37</v>
      </c>
      <c r="B170" s="53" t="s">
        <v>189</v>
      </c>
      <c r="C170" s="53" t="s">
        <v>190</v>
      </c>
      <c r="D170" s="54">
        <v>4</v>
      </c>
      <c r="E170" s="55">
        <f t="shared" si="470"/>
        <v>0</v>
      </c>
      <c r="F170" s="56"/>
      <c r="G170" s="56"/>
      <c r="H170" s="56"/>
      <c r="I170" s="56"/>
      <c r="J170" s="58">
        <f t="shared" si="471"/>
        <v>0</v>
      </c>
      <c r="K170" s="29">
        <f t="shared" si="472"/>
        <v>12</v>
      </c>
      <c r="L170" s="56">
        <v>44</v>
      </c>
      <c r="M170" s="56">
        <v>44</v>
      </c>
      <c r="N170" s="56">
        <v>41</v>
      </c>
      <c r="O170" s="56"/>
      <c r="P170" s="58">
        <f t="shared" si="473"/>
        <v>129</v>
      </c>
      <c r="Q170" s="58">
        <f t="shared" si="474"/>
        <v>129</v>
      </c>
      <c r="R170" s="29">
        <f t="shared" si="475"/>
        <v>0</v>
      </c>
      <c r="S170" s="56"/>
      <c r="T170" s="56"/>
      <c r="U170" s="56"/>
      <c r="V170" s="56"/>
      <c r="W170" s="58">
        <f t="shared" si="476"/>
        <v>0</v>
      </c>
      <c r="X170" s="58">
        <f t="shared" si="477"/>
        <v>129</v>
      </c>
      <c r="Y170" s="29">
        <f t="shared" si="478"/>
        <v>0</v>
      </c>
      <c r="Z170" s="56"/>
      <c r="AA170" s="56"/>
      <c r="AB170" s="56"/>
      <c r="AC170" s="56"/>
      <c r="AD170" s="58">
        <f t="shared" si="479"/>
        <v>0</v>
      </c>
      <c r="AE170" s="58">
        <f t="shared" si="480"/>
        <v>129</v>
      </c>
      <c r="AG170" s="261" t="str">
        <f t="shared" ref="AG170:AI170" si="492">A330</f>
        <v>S</v>
      </c>
      <c r="AH170" s="261" t="str">
        <f t="shared" si="492"/>
        <v>GAYRARD</v>
      </c>
      <c r="AI170" s="261" t="str">
        <f t="shared" si="492"/>
        <v>CHRISTIAN</v>
      </c>
      <c r="AJ170" s="261" t="str">
        <f t="shared" si="482"/>
        <v>BARAQUEVILLE  2</v>
      </c>
      <c r="AK170" s="172">
        <f t="shared" si="483"/>
        <v>10</v>
      </c>
      <c r="AL170" s="103">
        <f t="shared" si="484"/>
        <v>83</v>
      </c>
      <c r="AM170" s="20">
        <f t="shared" si="485"/>
        <v>115</v>
      </c>
      <c r="AN170" s="20">
        <f t="shared" si="486"/>
        <v>0</v>
      </c>
      <c r="AO170" s="20">
        <f t="shared" si="487"/>
        <v>0</v>
      </c>
      <c r="AP170" s="20">
        <f t="shared" si="488"/>
        <v>198</v>
      </c>
      <c r="AQ170" s="32">
        <f t="shared" si="489"/>
        <v>33</v>
      </c>
      <c r="AR170" s="32">
        <f t="shared" si="490"/>
        <v>36</v>
      </c>
      <c r="AT170" s="31">
        <f t="shared" si="462"/>
        <v>3</v>
      </c>
      <c r="AU170" s="31">
        <f t="shared" si="463"/>
        <v>3</v>
      </c>
      <c r="AV170" s="31">
        <f t="shared" si="464"/>
        <v>0</v>
      </c>
      <c r="AW170" s="31">
        <f t="shared" si="465"/>
        <v>0</v>
      </c>
      <c r="AX170" s="31">
        <f t="shared" si="466"/>
        <v>6</v>
      </c>
      <c r="AZ170" s="261">
        <v>0</v>
      </c>
      <c r="BA170" s="261">
        <v>0</v>
      </c>
      <c r="BB170" s="261">
        <v>0</v>
      </c>
      <c r="BC170" s="261" t="s">
        <v>211</v>
      </c>
      <c r="BD170" s="172">
        <v>0</v>
      </c>
      <c r="BE170" s="103">
        <v>0</v>
      </c>
      <c r="BF170" s="20">
        <v>0</v>
      </c>
      <c r="BG170" s="20">
        <v>0</v>
      </c>
      <c r="BH170" s="20">
        <v>0</v>
      </c>
      <c r="BI170" s="20">
        <v>0</v>
      </c>
      <c r="BJ170" s="32" t="e">
        <v>#DIV/0!</v>
      </c>
      <c r="BK170" s="32" t="e">
        <v>#DIV/0!</v>
      </c>
      <c r="BM170" s="31">
        <v>0</v>
      </c>
      <c r="BN170" s="31">
        <v>0</v>
      </c>
      <c r="BO170" s="31">
        <v>0</v>
      </c>
      <c r="BP170" s="31">
        <v>0</v>
      </c>
      <c r="BQ170" s="31">
        <v>0</v>
      </c>
    </row>
    <row r="171" spans="1:69" ht="18.95" customHeight="1" x14ac:dyDescent="0.2">
      <c r="A171" s="52"/>
      <c r="B171" s="53"/>
      <c r="C171" s="53"/>
      <c r="D171" s="54"/>
      <c r="E171" s="55">
        <f t="shared" si="470"/>
        <v>0</v>
      </c>
      <c r="F171" s="56"/>
      <c r="G171" s="56"/>
      <c r="H171" s="56"/>
      <c r="I171" s="56"/>
      <c r="J171" s="58">
        <f t="shared" si="471"/>
        <v>0</v>
      </c>
      <c r="K171" s="29">
        <f t="shared" si="472"/>
        <v>0</v>
      </c>
      <c r="L171" s="56"/>
      <c r="M171" s="56"/>
      <c r="N171" s="56"/>
      <c r="O171" s="56"/>
      <c r="P171" s="58">
        <f t="shared" ref="P171:P179" si="493">L171+M171+N171+O171</f>
        <v>0</v>
      </c>
      <c r="Q171" s="58">
        <f t="shared" ref="Q171:Q179" si="494">J171+P171</f>
        <v>0</v>
      </c>
      <c r="R171" s="29">
        <f t="shared" si="475"/>
        <v>0</v>
      </c>
      <c r="S171" s="56"/>
      <c r="T171" s="56"/>
      <c r="U171" s="56"/>
      <c r="V171" s="56"/>
      <c r="W171" s="58">
        <f t="shared" ref="W171:W179" si="495">S171+T171+U171+V171</f>
        <v>0</v>
      </c>
      <c r="X171" s="58">
        <f t="shared" ref="X171:X179" si="496">J171+P171+W171</f>
        <v>0</v>
      </c>
      <c r="Y171" s="29">
        <f t="shared" si="478"/>
        <v>0</v>
      </c>
      <c r="Z171" s="56"/>
      <c r="AA171" s="56"/>
      <c r="AB171" s="56"/>
      <c r="AC171" s="56"/>
      <c r="AD171" s="58">
        <f t="shared" ref="AD171:AD179" si="497">Z171+AA171+AB171+AC171</f>
        <v>0</v>
      </c>
      <c r="AE171" s="58">
        <f t="shared" ref="AE171:AE179" si="498">J171+P171+W171+AD171</f>
        <v>0</v>
      </c>
      <c r="AG171" s="261" t="str">
        <f t="shared" ref="AG171:AI171" si="499">A331</f>
        <v>P</v>
      </c>
      <c r="AH171" s="261" t="str">
        <f t="shared" si="499"/>
        <v>GAYRARD</v>
      </c>
      <c r="AI171" s="261" t="str">
        <f t="shared" si="499"/>
        <v>MICHEL</v>
      </c>
      <c r="AJ171" s="261" t="str">
        <f t="shared" si="482"/>
        <v>BARAQUEVILLE  2</v>
      </c>
      <c r="AK171" s="172">
        <f t="shared" si="483"/>
        <v>14</v>
      </c>
      <c r="AL171" s="103">
        <f t="shared" si="484"/>
        <v>0</v>
      </c>
      <c r="AM171" s="20">
        <f t="shared" si="485"/>
        <v>87</v>
      </c>
      <c r="AN171" s="20">
        <f t="shared" si="486"/>
        <v>0</v>
      </c>
      <c r="AO171" s="20">
        <f t="shared" si="487"/>
        <v>0</v>
      </c>
      <c r="AP171" s="20">
        <f t="shared" si="488"/>
        <v>87</v>
      </c>
      <c r="AQ171" s="32">
        <f t="shared" si="489"/>
        <v>29</v>
      </c>
      <c r="AR171" s="32">
        <f t="shared" si="490"/>
        <v>29</v>
      </c>
      <c r="AT171" s="31">
        <f t="shared" si="462"/>
        <v>0</v>
      </c>
      <c r="AU171" s="31">
        <f t="shared" si="463"/>
        <v>3</v>
      </c>
      <c r="AV171" s="31">
        <f t="shared" si="464"/>
        <v>0</v>
      </c>
      <c r="AW171" s="31">
        <f t="shared" si="465"/>
        <v>0</v>
      </c>
      <c r="AX171" s="31">
        <f t="shared" si="466"/>
        <v>3</v>
      </c>
      <c r="AZ171" s="261">
        <v>0</v>
      </c>
      <c r="BA171" s="261">
        <v>0</v>
      </c>
      <c r="BB171" s="261">
        <v>0</v>
      </c>
      <c r="BC171" s="261" t="s">
        <v>211</v>
      </c>
      <c r="BD171" s="172">
        <v>0</v>
      </c>
      <c r="BE171" s="103">
        <v>0</v>
      </c>
      <c r="BF171" s="20">
        <v>0</v>
      </c>
      <c r="BG171" s="20">
        <v>0</v>
      </c>
      <c r="BH171" s="20">
        <v>0</v>
      </c>
      <c r="BI171" s="20">
        <v>0</v>
      </c>
      <c r="BJ171" s="32" t="e">
        <v>#DIV/0!</v>
      </c>
      <c r="BK171" s="32" t="e">
        <v>#DIV/0!</v>
      </c>
      <c r="BM171" s="31">
        <v>0</v>
      </c>
      <c r="BN171" s="31">
        <v>0</v>
      </c>
      <c r="BO171" s="31">
        <v>0</v>
      </c>
      <c r="BP171" s="31">
        <v>0</v>
      </c>
      <c r="BQ171" s="31">
        <v>0</v>
      </c>
    </row>
    <row r="172" spans="1:69" ht="18.95" customHeight="1" x14ac:dyDescent="0.2">
      <c r="A172" s="52"/>
      <c r="B172" s="53"/>
      <c r="C172" s="53"/>
      <c r="D172" s="54"/>
      <c r="E172" s="55">
        <f t="shared" si="470"/>
        <v>0</v>
      </c>
      <c r="F172" s="56"/>
      <c r="G172" s="56"/>
      <c r="H172" s="56"/>
      <c r="I172" s="56"/>
      <c r="J172" s="58">
        <f t="shared" si="471"/>
        <v>0</v>
      </c>
      <c r="K172" s="29">
        <f t="shared" si="472"/>
        <v>0</v>
      </c>
      <c r="L172" s="56"/>
      <c r="M172" s="56"/>
      <c r="N172" s="56"/>
      <c r="O172" s="56"/>
      <c r="P172" s="58">
        <f t="shared" si="493"/>
        <v>0</v>
      </c>
      <c r="Q172" s="58">
        <f t="shared" si="494"/>
        <v>0</v>
      </c>
      <c r="R172" s="29">
        <f t="shared" si="475"/>
        <v>0</v>
      </c>
      <c r="S172" s="56"/>
      <c r="T172" s="56"/>
      <c r="U172" s="56"/>
      <c r="V172" s="56"/>
      <c r="W172" s="58">
        <f t="shared" si="495"/>
        <v>0</v>
      </c>
      <c r="X172" s="58">
        <f t="shared" si="496"/>
        <v>0</v>
      </c>
      <c r="Y172" s="29">
        <f t="shared" si="478"/>
        <v>0</v>
      </c>
      <c r="Z172" s="56"/>
      <c r="AA172" s="56"/>
      <c r="AB172" s="56"/>
      <c r="AC172" s="56"/>
      <c r="AD172" s="58">
        <f t="shared" si="497"/>
        <v>0</v>
      </c>
      <c r="AE172" s="58">
        <f t="shared" si="498"/>
        <v>0</v>
      </c>
      <c r="AG172" s="261" t="str">
        <f t="shared" ref="AG172:AI172" si="500">A332</f>
        <v>E</v>
      </c>
      <c r="AH172" s="261" t="str">
        <f t="shared" si="500"/>
        <v>MOULY</v>
      </c>
      <c r="AI172" s="261" t="str">
        <f t="shared" si="500"/>
        <v>BERNARD</v>
      </c>
      <c r="AJ172" s="261" t="str">
        <f t="shared" si="482"/>
        <v>BARAQUEVILLE  2</v>
      </c>
      <c r="AK172" s="172">
        <f t="shared" si="483"/>
        <v>4</v>
      </c>
      <c r="AL172" s="103">
        <f t="shared" si="484"/>
        <v>0</v>
      </c>
      <c r="AM172" s="20">
        <f t="shared" si="485"/>
        <v>0</v>
      </c>
      <c r="AN172" s="20">
        <f t="shared" si="486"/>
        <v>123</v>
      </c>
      <c r="AO172" s="20">
        <f t="shared" si="487"/>
        <v>127</v>
      </c>
      <c r="AP172" s="20">
        <f t="shared" si="488"/>
        <v>250</v>
      </c>
      <c r="AQ172" s="32">
        <f t="shared" si="489"/>
        <v>41.666666666666664</v>
      </c>
      <c r="AR172" s="32">
        <f t="shared" si="490"/>
        <v>41.666666666666664</v>
      </c>
      <c r="AT172" s="31">
        <f t="shared" si="462"/>
        <v>0</v>
      </c>
      <c r="AU172" s="31">
        <f t="shared" si="463"/>
        <v>0</v>
      </c>
      <c r="AV172" s="31">
        <f t="shared" si="464"/>
        <v>3</v>
      </c>
      <c r="AW172" s="31">
        <f t="shared" si="465"/>
        <v>3</v>
      </c>
      <c r="AX172" s="31">
        <f t="shared" si="466"/>
        <v>6</v>
      </c>
      <c r="AZ172" s="286">
        <v>0</v>
      </c>
      <c r="BA172" s="286">
        <v>0</v>
      </c>
      <c r="BB172" s="286">
        <v>0</v>
      </c>
      <c r="BC172" s="286" t="s">
        <v>211</v>
      </c>
      <c r="BD172" s="172">
        <v>0</v>
      </c>
      <c r="BE172" s="103">
        <v>0</v>
      </c>
      <c r="BF172" s="20">
        <v>0</v>
      </c>
      <c r="BG172" s="20">
        <v>0</v>
      </c>
      <c r="BH172" s="20">
        <v>0</v>
      </c>
      <c r="BI172" s="20">
        <v>0</v>
      </c>
      <c r="BJ172" s="32" t="e">
        <v>#DIV/0!</v>
      </c>
      <c r="BK172" s="32" t="e">
        <v>#DIV/0!</v>
      </c>
      <c r="BM172" s="31">
        <v>0</v>
      </c>
      <c r="BN172" s="31">
        <v>0</v>
      </c>
      <c r="BO172" s="31">
        <v>0</v>
      </c>
      <c r="BP172" s="31">
        <v>0</v>
      </c>
      <c r="BQ172" s="31">
        <v>0</v>
      </c>
    </row>
    <row r="173" spans="1:69" ht="18.95" customHeight="1" x14ac:dyDescent="0.2">
      <c r="A173" s="52"/>
      <c r="B173" s="53"/>
      <c r="C173" s="53"/>
      <c r="D173" s="54"/>
      <c r="E173" s="55">
        <f t="shared" si="470"/>
        <v>0</v>
      </c>
      <c r="F173" s="56"/>
      <c r="G173" s="56"/>
      <c r="H173" s="56"/>
      <c r="I173" s="56"/>
      <c r="J173" s="58">
        <f t="shared" si="471"/>
        <v>0</v>
      </c>
      <c r="K173" s="29">
        <f t="shared" si="472"/>
        <v>0</v>
      </c>
      <c r="L173" s="56"/>
      <c r="M173" s="56"/>
      <c r="N173" s="56"/>
      <c r="O173" s="56"/>
      <c r="P173" s="58">
        <f t="shared" si="493"/>
        <v>0</v>
      </c>
      <c r="Q173" s="58">
        <f t="shared" si="494"/>
        <v>0</v>
      </c>
      <c r="R173" s="29">
        <f t="shared" si="475"/>
        <v>0</v>
      </c>
      <c r="S173" s="56"/>
      <c r="T173" s="56"/>
      <c r="U173" s="56"/>
      <c r="V173" s="56"/>
      <c r="W173" s="58">
        <f t="shared" si="495"/>
        <v>0</v>
      </c>
      <c r="X173" s="58">
        <f t="shared" si="496"/>
        <v>0</v>
      </c>
      <c r="Y173" s="29">
        <f t="shared" si="478"/>
        <v>0</v>
      </c>
      <c r="Z173" s="56"/>
      <c r="AA173" s="56"/>
      <c r="AB173" s="56"/>
      <c r="AC173" s="56"/>
      <c r="AD173" s="58">
        <f t="shared" si="497"/>
        <v>0</v>
      </c>
      <c r="AE173" s="58">
        <f t="shared" si="498"/>
        <v>0</v>
      </c>
      <c r="AG173" s="261" t="str">
        <f t="shared" ref="AG173:AI173" si="501">A333</f>
        <v>E</v>
      </c>
      <c r="AH173" s="261" t="str">
        <f t="shared" si="501"/>
        <v>MOISSET</v>
      </c>
      <c r="AI173" s="261" t="str">
        <f t="shared" si="501"/>
        <v>ALAIN</v>
      </c>
      <c r="AJ173" s="261" t="str">
        <f t="shared" si="482"/>
        <v>BARAQUEVILLE  2</v>
      </c>
      <c r="AK173" s="172">
        <f t="shared" si="483"/>
        <v>5</v>
      </c>
      <c r="AL173" s="103">
        <f t="shared" si="484"/>
        <v>0</v>
      </c>
      <c r="AM173" s="20">
        <f t="shared" si="485"/>
        <v>0</v>
      </c>
      <c r="AN173" s="20">
        <f t="shared" si="486"/>
        <v>143</v>
      </c>
      <c r="AO173" s="20">
        <f t="shared" si="487"/>
        <v>135</v>
      </c>
      <c r="AP173" s="20">
        <f t="shared" si="488"/>
        <v>278</v>
      </c>
      <c r="AQ173" s="32">
        <f t="shared" si="489"/>
        <v>46.333333333333336</v>
      </c>
      <c r="AR173" s="32">
        <f t="shared" si="490"/>
        <v>46.333333333333336</v>
      </c>
      <c r="AT173" s="31">
        <f t="shared" si="462"/>
        <v>0</v>
      </c>
      <c r="AU173" s="31">
        <f t="shared" si="463"/>
        <v>0</v>
      </c>
      <c r="AV173" s="31">
        <f t="shared" si="464"/>
        <v>3</v>
      </c>
      <c r="AW173" s="31">
        <f t="shared" si="465"/>
        <v>3</v>
      </c>
      <c r="AX173" s="31">
        <f t="shared" si="466"/>
        <v>6</v>
      </c>
      <c r="AZ173" s="261">
        <v>0</v>
      </c>
      <c r="BA173" s="261">
        <v>0</v>
      </c>
      <c r="BB173" s="261">
        <v>0</v>
      </c>
      <c r="BC173" s="261" t="s">
        <v>78</v>
      </c>
      <c r="BD173" s="172">
        <v>0</v>
      </c>
      <c r="BE173" s="103">
        <v>0</v>
      </c>
      <c r="BF173" s="20">
        <v>0</v>
      </c>
      <c r="BG173" s="20">
        <v>0</v>
      </c>
      <c r="BH173" s="20">
        <v>0</v>
      </c>
      <c r="BI173" s="20">
        <v>0</v>
      </c>
      <c r="BJ173" s="32" t="e">
        <v>#DIV/0!</v>
      </c>
      <c r="BK173" s="32" t="e">
        <v>#DIV/0!</v>
      </c>
      <c r="BM173" s="31">
        <v>0</v>
      </c>
      <c r="BN173" s="31">
        <v>0</v>
      </c>
      <c r="BO173" s="31">
        <v>0</v>
      </c>
      <c r="BP173" s="31">
        <v>0</v>
      </c>
      <c r="BQ173" s="31">
        <v>0</v>
      </c>
    </row>
    <row r="174" spans="1:69" ht="18.95" customHeight="1" x14ac:dyDescent="0.2">
      <c r="A174" s="52"/>
      <c r="B174" s="53"/>
      <c r="C174" s="53"/>
      <c r="D174" s="54"/>
      <c r="E174" s="55">
        <f t="shared" si="470"/>
        <v>0</v>
      </c>
      <c r="F174" s="56"/>
      <c r="G174" s="56"/>
      <c r="H174" s="56"/>
      <c r="I174" s="56"/>
      <c r="J174" s="58">
        <f t="shared" si="471"/>
        <v>0</v>
      </c>
      <c r="K174" s="29">
        <f t="shared" si="472"/>
        <v>0</v>
      </c>
      <c r="L174" s="56"/>
      <c r="M174" s="56"/>
      <c r="N174" s="56"/>
      <c r="O174" s="56"/>
      <c r="P174" s="58">
        <f t="shared" si="493"/>
        <v>0</v>
      </c>
      <c r="Q174" s="58">
        <f t="shared" si="494"/>
        <v>0</v>
      </c>
      <c r="R174" s="29">
        <f t="shared" si="475"/>
        <v>0</v>
      </c>
      <c r="S174" s="56"/>
      <c r="T174" s="56"/>
      <c r="U174" s="56"/>
      <c r="V174" s="56"/>
      <c r="W174" s="58">
        <f t="shared" si="495"/>
        <v>0</v>
      </c>
      <c r="X174" s="58">
        <f t="shared" si="496"/>
        <v>0</v>
      </c>
      <c r="Y174" s="29">
        <f t="shared" si="478"/>
        <v>0</v>
      </c>
      <c r="Z174" s="56"/>
      <c r="AA174" s="56"/>
      <c r="AB174" s="56"/>
      <c r="AC174" s="56"/>
      <c r="AD174" s="58">
        <f t="shared" si="497"/>
        <v>0</v>
      </c>
      <c r="AE174" s="58">
        <f t="shared" si="498"/>
        <v>0</v>
      </c>
      <c r="AG174" s="261">
        <f t="shared" ref="AG174:AI174" si="502">A334</f>
        <v>0</v>
      </c>
      <c r="AH174" s="261">
        <f t="shared" si="502"/>
        <v>0</v>
      </c>
      <c r="AI174" s="261">
        <f t="shared" si="502"/>
        <v>0</v>
      </c>
      <c r="AJ174" s="261" t="str">
        <f t="shared" si="482"/>
        <v>BARAQUEVILLE  2</v>
      </c>
      <c r="AK174" s="172">
        <f t="shared" si="483"/>
        <v>0</v>
      </c>
      <c r="AL174" s="103">
        <f t="shared" si="484"/>
        <v>0</v>
      </c>
      <c r="AM174" s="20">
        <f t="shared" si="485"/>
        <v>0</v>
      </c>
      <c r="AN174" s="20">
        <f t="shared" si="486"/>
        <v>0</v>
      </c>
      <c r="AO174" s="20">
        <f t="shared" si="487"/>
        <v>0</v>
      </c>
      <c r="AP174" s="20">
        <f t="shared" si="488"/>
        <v>0</v>
      </c>
      <c r="AQ174" s="32" t="e">
        <f t="shared" si="489"/>
        <v>#DIV/0!</v>
      </c>
      <c r="AR174" s="32" t="e">
        <f t="shared" si="490"/>
        <v>#DIV/0!</v>
      </c>
      <c r="AT174" s="31">
        <f t="shared" si="462"/>
        <v>0</v>
      </c>
      <c r="AU174" s="31">
        <f t="shared" si="463"/>
        <v>0</v>
      </c>
      <c r="AV174" s="31">
        <f t="shared" si="464"/>
        <v>0</v>
      </c>
      <c r="AW174" s="31">
        <f t="shared" si="465"/>
        <v>0</v>
      </c>
      <c r="AX174" s="31">
        <f t="shared" si="466"/>
        <v>0</v>
      </c>
      <c r="AZ174" s="261">
        <v>0</v>
      </c>
      <c r="BA174" s="261">
        <v>0</v>
      </c>
      <c r="BB174" s="261">
        <v>0</v>
      </c>
      <c r="BC174" s="261" t="s">
        <v>78</v>
      </c>
      <c r="BD174" s="172">
        <v>0</v>
      </c>
      <c r="BE174" s="103">
        <v>0</v>
      </c>
      <c r="BF174" s="20">
        <v>0</v>
      </c>
      <c r="BG174" s="20">
        <v>0</v>
      </c>
      <c r="BH174" s="20">
        <v>0</v>
      </c>
      <c r="BI174" s="20">
        <v>0</v>
      </c>
      <c r="BJ174" s="32" t="e">
        <v>#DIV/0!</v>
      </c>
      <c r="BK174" s="32" t="e">
        <v>#DIV/0!</v>
      </c>
      <c r="BM174" s="31">
        <v>0</v>
      </c>
      <c r="BN174" s="31">
        <v>0</v>
      </c>
      <c r="BO174" s="31">
        <v>0</v>
      </c>
      <c r="BP174" s="31">
        <v>0</v>
      </c>
      <c r="BQ174" s="31">
        <v>0</v>
      </c>
    </row>
    <row r="175" spans="1:69" ht="18.95" customHeight="1" x14ac:dyDescent="0.2">
      <c r="A175" s="52"/>
      <c r="B175" s="87"/>
      <c r="C175" s="87"/>
      <c r="D175" s="54"/>
      <c r="E175" s="55">
        <f t="shared" si="470"/>
        <v>0</v>
      </c>
      <c r="F175" s="95"/>
      <c r="G175" s="95"/>
      <c r="H175" s="95"/>
      <c r="I175" s="95"/>
      <c r="J175" s="58">
        <f t="shared" si="471"/>
        <v>0</v>
      </c>
      <c r="K175" s="29">
        <f t="shared" si="472"/>
        <v>0</v>
      </c>
      <c r="L175" s="95"/>
      <c r="M175" s="95"/>
      <c r="N175" s="95"/>
      <c r="O175" s="95"/>
      <c r="P175" s="58">
        <f t="shared" si="493"/>
        <v>0</v>
      </c>
      <c r="Q175" s="58">
        <f t="shared" si="494"/>
        <v>0</v>
      </c>
      <c r="R175" s="29">
        <f t="shared" si="475"/>
        <v>0</v>
      </c>
      <c r="S175" s="95"/>
      <c r="T175" s="95"/>
      <c r="U175" s="95"/>
      <c r="V175" s="95"/>
      <c r="W175" s="58">
        <f t="shared" si="495"/>
        <v>0</v>
      </c>
      <c r="X175" s="58">
        <f t="shared" si="496"/>
        <v>0</v>
      </c>
      <c r="Y175" s="29">
        <f t="shared" si="478"/>
        <v>0</v>
      </c>
      <c r="Z175" s="95"/>
      <c r="AA175" s="95"/>
      <c r="AB175" s="95"/>
      <c r="AC175" s="95"/>
      <c r="AD175" s="58">
        <f t="shared" si="497"/>
        <v>0</v>
      </c>
      <c r="AE175" s="58">
        <f t="shared" si="498"/>
        <v>0</v>
      </c>
      <c r="AG175" s="261">
        <f t="shared" ref="AG175:AI175" si="503">A335</f>
        <v>0</v>
      </c>
      <c r="AH175" s="261">
        <f t="shared" si="503"/>
        <v>0</v>
      </c>
      <c r="AI175" s="261">
        <f t="shared" si="503"/>
        <v>0</v>
      </c>
      <c r="AJ175" s="261" t="str">
        <f t="shared" si="482"/>
        <v>BARAQUEVILLE  2</v>
      </c>
      <c r="AK175" s="172">
        <f t="shared" si="483"/>
        <v>0</v>
      </c>
      <c r="AL175" s="103">
        <f t="shared" si="484"/>
        <v>0</v>
      </c>
      <c r="AM175" s="20">
        <f t="shared" si="485"/>
        <v>0</v>
      </c>
      <c r="AN175" s="20">
        <f t="shared" si="486"/>
        <v>0</v>
      </c>
      <c r="AO175" s="20">
        <f t="shared" si="487"/>
        <v>0</v>
      </c>
      <c r="AP175" s="20">
        <f t="shared" si="488"/>
        <v>0</v>
      </c>
      <c r="AQ175" s="32" t="e">
        <f t="shared" si="489"/>
        <v>#DIV/0!</v>
      </c>
      <c r="AR175" s="32" t="e">
        <f t="shared" si="490"/>
        <v>#DIV/0!</v>
      </c>
      <c r="AT175" s="31">
        <f t="shared" si="462"/>
        <v>0</v>
      </c>
      <c r="AU175" s="31">
        <f t="shared" si="463"/>
        <v>0</v>
      </c>
      <c r="AV175" s="31">
        <f t="shared" si="464"/>
        <v>0</v>
      </c>
      <c r="AW175" s="31">
        <f t="shared" si="465"/>
        <v>0</v>
      </c>
      <c r="AX175" s="31">
        <f t="shared" si="466"/>
        <v>0</v>
      </c>
      <c r="AZ175" s="261">
        <v>0</v>
      </c>
      <c r="BA175" s="261">
        <v>0</v>
      </c>
      <c r="BB175" s="261">
        <v>0</v>
      </c>
      <c r="BC175" s="261" t="s">
        <v>78</v>
      </c>
      <c r="BD175" s="172">
        <v>0</v>
      </c>
      <c r="BE175" s="103">
        <v>0</v>
      </c>
      <c r="BF175" s="20">
        <v>0</v>
      </c>
      <c r="BG175" s="20">
        <v>0</v>
      </c>
      <c r="BH175" s="20">
        <v>0</v>
      </c>
      <c r="BI175" s="20">
        <v>0</v>
      </c>
      <c r="BJ175" s="32" t="e">
        <v>#DIV/0!</v>
      </c>
      <c r="BK175" s="32" t="e">
        <v>#DIV/0!</v>
      </c>
      <c r="BM175" s="31">
        <v>0</v>
      </c>
      <c r="BN175" s="31">
        <v>0</v>
      </c>
      <c r="BO175" s="31">
        <v>0</v>
      </c>
      <c r="BP175" s="31">
        <v>0</v>
      </c>
      <c r="BQ175" s="31">
        <v>0</v>
      </c>
    </row>
    <row r="176" spans="1:69" ht="18.95" customHeight="1" x14ac:dyDescent="0.2">
      <c r="A176" s="169"/>
      <c r="B176" s="87"/>
      <c r="C176" s="87"/>
      <c r="D176" s="171"/>
      <c r="E176" s="55">
        <f t="shared" si="470"/>
        <v>0</v>
      </c>
      <c r="F176" s="95"/>
      <c r="G176" s="95"/>
      <c r="H176" s="95"/>
      <c r="I176" s="95"/>
      <c r="J176" s="58">
        <f t="shared" si="471"/>
        <v>0</v>
      </c>
      <c r="K176" s="29">
        <f t="shared" si="472"/>
        <v>0</v>
      </c>
      <c r="L176" s="95"/>
      <c r="M176" s="95"/>
      <c r="N176" s="95"/>
      <c r="O176" s="95"/>
      <c r="P176" s="58">
        <f t="shared" si="493"/>
        <v>0</v>
      </c>
      <c r="Q176" s="58">
        <f t="shared" si="494"/>
        <v>0</v>
      </c>
      <c r="R176" s="29">
        <f t="shared" si="475"/>
        <v>0</v>
      </c>
      <c r="S176" s="95"/>
      <c r="T176" s="95"/>
      <c r="U176" s="95"/>
      <c r="V176" s="95"/>
      <c r="W176" s="58">
        <f t="shared" si="495"/>
        <v>0</v>
      </c>
      <c r="X176" s="58">
        <f t="shared" si="496"/>
        <v>0</v>
      </c>
      <c r="Y176" s="29">
        <f t="shared" si="478"/>
        <v>0</v>
      </c>
      <c r="Z176" s="95"/>
      <c r="AA176" s="95"/>
      <c r="AB176" s="95"/>
      <c r="AC176" s="95"/>
      <c r="AD176" s="58">
        <f t="shared" si="497"/>
        <v>0</v>
      </c>
      <c r="AE176" s="58">
        <f t="shared" si="498"/>
        <v>0</v>
      </c>
      <c r="AG176" s="261" t="str">
        <f>A346</f>
        <v>E</v>
      </c>
      <c r="AH176" s="261" t="str">
        <f>B346</f>
        <v>BAYLE</v>
      </c>
      <c r="AI176" s="261" t="str">
        <f>C346</f>
        <v>JULIEN</v>
      </c>
      <c r="AJ176" s="261" t="str">
        <f>$B$343</f>
        <v>BRESSOLS  2</v>
      </c>
      <c r="AK176" s="172">
        <f>D346</f>
        <v>6</v>
      </c>
      <c r="AL176" s="103">
        <f>J346</f>
        <v>0</v>
      </c>
      <c r="AM176" s="20">
        <f>P346</f>
        <v>0</v>
      </c>
      <c r="AN176" s="20">
        <f>W346</f>
        <v>115</v>
      </c>
      <c r="AO176" s="20">
        <f>AD346</f>
        <v>122</v>
      </c>
      <c r="AP176" s="20">
        <f t="shared" si="488"/>
        <v>237</v>
      </c>
      <c r="AQ176" s="32">
        <f t="shared" si="489"/>
        <v>39.5</v>
      </c>
      <c r="AR176" s="32">
        <f t="shared" si="490"/>
        <v>39.5</v>
      </c>
      <c r="AT176" s="31">
        <f t="shared" si="462"/>
        <v>0</v>
      </c>
      <c r="AU176" s="31">
        <f t="shared" si="463"/>
        <v>0</v>
      </c>
      <c r="AV176" s="31">
        <f t="shared" si="464"/>
        <v>3</v>
      </c>
      <c r="AW176" s="31">
        <f t="shared" si="465"/>
        <v>3</v>
      </c>
      <c r="AX176" s="31">
        <f t="shared" si="466"/>
        <v>6</v>
      </c>
      <c r="AZ176" s="261">
        <v>0</v>
      </c>
      <c r="BA176" s="261">
        <v>0</v>
      </c>
      <c r="BB176" s="261">
        <v>0</v>
      </c>
      <c r="BC176" s="261" t="s">
        <v>78</v>
      </c>
      <c r="BD176" s="172">
        <v>0</v>
      </c>
      <c r="BE176" s="103">
        <v>0</v>
      </c>
      <c r="BF176" s="20">
        <v>0</v>
      </c>
      <c r="BG176" s="20">
        <v>0</v>
      </c>
      <c r="BH176" s="20">
        <v>0</v>
      </c>
      <c r="BI176" s="20">
        <v>0</v>
      </c>
      <c r="BJ176" s="32" t="e">
        <v>#DIV/0!</v>
      </c>
      <c r="BK176" s="32" t="e">
        <v>#DIV/0!</v>
      </c>
      <c r="BM176" s="31">
        <v>0</v>
      </c>
      <c r="BN176" s="31">
        <v>0</v>
      </c>
      <c r="BO176" s="31">
        <v>0</v>
      </c>
      <c r="BP176" s="31">
        <v>0</v>
      </c>
      <c r="BQ176" s="31">
        <v>0</v>
      </c>
    </row>
    <row r="177" spans="1:69" ht="18.95" customHeight="1" x14ac:dyDescent="0.2">
      <c r="A177" s="169"/>
      <c r="B177" s="87"/>
      <c r="C177" s="87"/>
      <c r="D177" s="171"/>
      <c r="E177" s="55">
        <f t="shared" si="470"/>
        <v>0</v>
      </c>
      <c r="F177" s="95"/>
      <c r="G177" s="95"/>
      <c r="H177" s="95"/>
      <c r="I177" s="95"/>
      <c r="J177" s="58">
        <f t="shared" si="471"/>
        <v>0</v>
      </c>
      <c r="K177" s="29">
        <f t="shared" si="472"/>
        <v>0</v>
      </c>
      <c r="L177" s="95"/>
      <c r="M177" s="95"/>
      <c r="N177" s="95"/>
      <c r="O177" s="95"/>
      <c r="P177" s="58">
        <f t="shared" si="493"/>
        <v>0</v>
      </c>
      <c r="Q177" s="58">
        <f t="shared" si="494"/>
        <v>0</v>
      </c>
      <c r="R177" s="29">
        <f t="shared" si="475"/>
        <v>0</v>
      </c>
      <c r="S177" s="95"/>
      <c r="T177" s="95"/>
      <c r="U177" s="95"/>
      <c r="V177" s="95"/>
      <c r="W177" s="58">
        <f t="shared" si="495"/>
        <v>0</v>
      </c>
      <c r="X177" s="58">
        <f t="shared" si="496"/>
        <v>0</v>
      </c>
      <c r="Y177" s="29">
        <f t="shared" si="478"/>
        <v>0</v>
      </c>
      <c r="Z177" s="95"/>
      <c r="AA177" s="95"/>
      <c r="AB177" s="95"/>
      <c r="AC177" s="95"/>
      <c r="AD177" s="58">
        <f t="shared" si="497"/>
        <v>0</v>
      </c>
      <c r="AE177" s="58">
        <f t="shared" si="498"/>
        <v>0</v>
      </c>
      <c r="AG177" s="261" t="str">
        <f t="shared" ref="AG177:AI177" si="504">A347</f>
        <v>S</v>
      </c>
      <c r="AH177" s="261" t="str">
        <f t="shared" si="504"/>
        <v>DETRE</v>
      </c>
      <c r="AI177" s="261" t="str">
        <f t="shared" si="504"/>
        <v>THIERRY</v>
      </c>
      <c r="AJ177" s="261" t="str">
        <f t="shared" ref="AJ177:AJ182" si="505">$B$343</f>
        <v>BRESSOLS  2</v>
      </c>
      <c r="AK177" s="172">
        <f t="shared" ref="AK177:AK182" si="506">D347</f>
        <v>10</v>
      </c>
      <c r="AL177" s="103">
        <f t="shared" ref="AL177:AL182" si="507">J347</f>
        <v>108</v>
      </c>
      <c r="AM177" s="20">
        <f t="shared" ref="AM177:AM182" si="508">P347</f>
        <v>123</v>
      </c>
      <c r="AN177" s="20">
        <f t="shared" ref="AN177:AN182" si="509">W347</f>
        <v>0</v>
      </c>
      <c r="AO177" s="20">
        <f t="shared" ref="AO177:AO182" si="510">AD347</f>
        <v>109</v>
      </c>
      <c r="AP177" s="20">
        <f t="shared" ref="AP177:AP183" si="511">SUM(AL177:AO177)</f>
        <v>340</v>
      </c>
      <c r="AQ177" s="32">
        <f t="shared" ref="AQ177:AQ183" si="512">AP177/AX177</f>
        <v>37.777777777777779</v>
      </c>
      <c r="AR177" s="32">
        <f t="shared" ref="AR177:AR183" si="513">AQ177+D317</f>
        <v>37.777777777777779</v>
      </c>
      <c r="AT177" s="31">
        <f t="shared" ref="AT177:AT183" si="514">IF(AL177&gt;0,$H$286,0)</f>
        <v>3</v>
      </c>
      <c r="AU177" s="31">
        <f t="shared" ref="AU177:AU183" si="515">IF(AM177&gt;0,$N$286,0)</f>
        <v>3</v>
      </c>
      <c r="AV177" s="31">
        <f t="shared" ref="AV177:AV183" si="516">IF(AN177&gt;0,$U$286,0)</f>
        <v>0</v>
      </c>
      <c r="AW177" s="31">
        <f t="shared" ref="AW177:AW183" si="517">IF(AO177&gt;0,$AB$286,0)</f>
        <v>3</v>
      </c>
      <c r="AX177" s="31">
        <f t="shared" ref="AX177:AX183" si="518">SUM(AT177:AW177)</f>
        <v>9</v>
      </c>
      <c r="AZ177" s="285">
        <v>0</v>
      </c>
      <c r="BA177" s="285">
        <v>0</v>
      </c>
      <c r="BB177" s="285">
        <v>0</v>
      </c>
      <c r="BC177" s="287" t="s">
        <v>78</v>
      </c>
      <c r="BD177" s="20">
        <v>0</v>
      </c>
      <c r="BE177" s="20">
        <v>0</v>
      </c>
      <c r="BF177" s="20">
        <v>0</v>
      </c>
      <c r="BG177" s="20">
        <v>0</v>
      </c>
      <c r="BH177" s="20">
        <v>0</v>
      </c>
      <c r="BI177" s="20">
        <v>0</v>
      </c>
      <c r="BJ177" s="32" t="e">
        <v>#DIV/0!</v>
      </c>
      <c r="BK177" s="32" t="e">
        <v>#DIV/0!</v>
      </c>
      <c r="BL177" s="255"/>
      <c r="BM177" s="31">
        <v>0</v>
      </c>
      <c r="BN177" s="31">
        <v>0</v>
      </c>
      <c r="BO177" s="31">
        <v>0</v>
      </c>
      <c r="BP177" s="31">
        <v>0</v>
      </c>
      <c r="BQ177" s="31">
        <v>0</v>
      </c>
    </row>
    <row r="178" spans="1:69" ht="18.95" customHeight="1" x14ac:dyDescent="0.2">
      <c r="A178" s="169"/>
      <c r="B178" s="87"/>
      <c r="C178" s="87"/>
      <c r="D178" s="54"/>
      <c r="E178" s="55">
        <f t="shared" si="470"/>
        <v>0</v>
      </c>
      <c r="F178" s="95"/>
      <c r="G178" s="95"/>
      <c r="H178" s="95"/>
      <c r="I178" s="95"/>
      <c r="J178" s="58">
        <f t="shared" si="471"/>
        <v>0</v>
      </c>
      <c r="K178" s="29">
        <f t="shared" si="472"/>
        <v>0</v>
      </c>
      <c r="L178" s="95"/>
      <c r="M178" s="95"/>
      <c r="N178" s="95"/>
      <c r="O178" s="95"/>
      <c r="P178" s="58">
        <f t="shared" si="493"/>
        <v>0</v>
      </c>
      <c r="Q178" s="58">
        <f t="shared" si="494"/>
        <v>0</v>
      </c>
      <c r="R178" s="29">
        <f t="shared" si="475"/>
        <v>0</v>
      </c>
      <c r="S178" s="95"/>
      <c r="T178" s="95"/>
      <c r="U178" s="95"/>
      <c r="V178" s="95"/>
      <c r="W178" s="58">
        <f t="shared" si="495"/>
        <v>0</v>
      </c>
      <c r="X178" s="58">
        <f t="shared" si="496"/>
        <v>0</v>
      </c>
      <c r="Y178" s="29">
        <f t="shared" si="478"/>
        <v>0</v>
      </c>
      <c r="Z178" s="95"/>
      <c r="AA178" s="95"/>
      <c r="AB178" s="95"/>
      <c r="AC178" s="95"/>
      <c r="AD178" s="58">
        <f t="shared" si="497"/>
        <v>0</v>
      </c>
      <c r="AE178" s="58">
        <f t="shared" si="498"/>
        <v>0</v>
      </c>
      <c r="AG178" s="261" t="str">
        <f t="shared" ref="AG178:AI178" si="519">A348</f>
        <v>F</v>
      </c>
      <c r="AH178" s="261" t="str">
        <f t="shared" si="519"/>
        <v>RUMIEL</v>
      </c>
      <c r="AI178" s="261" t="str">
        <f t="shared" si="519"/>
        <v>JULIE</v>
      </c>
      <c r="AJ178" s="261" t="str">
        <f t="shared" si="505"/>
        <v>BRESSOLS  2</v>
      </c>
      <c r="AK178" s="172">
        <f t="shared" si="506"/>
        <v>12</v>
      </c>
      <c r="AL178" s="103">
        <f t="shared" si="507"/>
        <v>94</v>
      </c>
      <c r="AM178" s="20">
        <f t="shared" si="508"/>
        <v>115</v>
      </c>
      <c r="AN178" s="20">
        <f t="shared" si="509"/>
        <v>126</v>
      </c>
      <c r="AO178" s="20">
        <f t="shared" si="510"/>
        <v>0</v>
      </c>
      <c r="AP178" s="20">
        <f t="shared" si="511"/>
        <v>335</v>
      </c>
      <c r="AQ178" s="32">
        <f t="shared" si="512"/>
        <v>37.222222222222221</v>
      </c>
      <c r="AR178" s="32">
        <f t="shared" si="513"/>
        <v>37.222222222222221</v>
      </c>
      <c r="AT178" s="31">
        <f t="shared" si="514"/>
        <v>3</v>
      </c>
      <c r="AU178" s="31">
        <f t="shared" si="515"/>
        <v>3</v>
      </c>
      <c r="AV178" s="31">
        <f t="shared" si="516"/>
        <v>3</v>
      </c>
      <c r="AW178" s="31">
        <f t="shared" si="517"/>
        <v>0</v>
      </c>
      <c r="AX178" s="31">
        <f t="shared" si="518"/>
        <v>9</v>
      </c>
      <c r="AZ178" s="261">
        <v>0</v>
      </c>
      <c r="BA178" s="261">
        <v>0</v>
      </c>
      <c r="BB178" s="261">
        <v>0</v>
      </c>
      <c r="BC178" s="261" t="s">
        <v>78</v>
      </c>
      <c r="BD178" s="172">
        <v>0</v>
      </c>
      <c r="BE178" s="103">
        <v>0</v>
      </c>
      <c r="BF178" s="20">
        <v>0</v>
      </c>
      <c r="BG178" s="20">
        <v>0</v>
      </c>
      <c r="BH178" s="20">
        <v>0</v>
      </c>
      <c r="BI178" s="20">
        <v>0</v>
      </c>
      <c r="BJ178" s="32" t="e">
        <v>#DIV/0!</v>
      </c>
      <c r="BK178" s="32" t="e">
        <v>#DIV/0!</v>
      </c>
      <c r="BM178" s="31">
        <v>0</v>
      </c>
      <c r="BN178" s="31">
        <v>0</v>
      </c>
      <c r="BO178" s="31">
        <v>0</v>
      </c>
      <c r="BP178" s="31">
        <v>0</v>
      </c>
      <c r="BQ178" s="31">
        <v>0</v>
      </c>
    </row>
    <row r="179" spans="1:69" ht="18.95" customHeight="1" thickBot="1" x14ac:dyDescent="0.25">
      <c r="A179" s="88"/>
      <c r="B179" s="89"/>
      <c r="C179" s="89"/>
      <c r="D179" s="90"/>
      <c r="E179" s="55"/>
      <c r="F179" s="92"/>
      <c r="G179" s="92"/>
      <c r="H179" s="92"/>
      <c r="I179" s="92"/>
      <c r="J179" s="58">
        <f t="shared" si="471"/>
        <v>0</v>
      </c>
      <c r="K179" s="29">
        <f t="shared" si="472"/>
        <v>0</v>
      </c>
      <c r="L179" s="92"/>
      <c r="M179" s="92"/>
      <c r="N179" s="92"/>
      <c r="O179" s="92"/>
      <c r="P179" s="58">
        <f t="shared" si="493"/>
        <v>0</v>
      </c>
      <c r="Q179" s="58">
        <f t="shared" si="494"/>
        <v>0</v>
      </c>
      <c r="R179" s="29">
        <f t="shared" si="475"/>
        <v>0</v>
      </c>
      <c r="S179" s="92"/>
      <c r="T179" s="92"/>
      <c r="U179" s="92"/>
      <c r="V179" s="92"/>
      <c r="W179" s="58">
        <f t="shared" si="495"/>
        <v>0</v>
      </c>
      <c r="X179" s="58">
        <f t="shared" si="496"/>
        <v>0</v>
      </c>
      <c r="Y179" s="29">
        <f t="shared" si="478"/>
        <v>0</v>
      </c>
      <c r="Z179" s="92"/>
      <c r="AA179" s="92"/>
      <c r="AB179" s="92"/>
      <c r="AC179" s="92"/>
      <c r="AD179" s="58">
        <f t="shared" si="497"/>
        <v>0</v>
      </c>
      <c r="AE179" s="58">
        <f t="shared" si="498"/>
        <v>0</v>
      </c>
      <c r="AG179" s="261" t="str">
        <f t="shared" ref="AG179:AI179" si="520">A349</f>
        <v>F</v>
      </c>
      <c r="AH179" s="261" t="str">
        <f t="shared" si="520"/>
        <v>MAZZOTTA</v>
      </c>
      <c r="AI179" s="261" t="str">
        <f t="shared" si="520"/>
        <v>VALERIE</v>
      </c>
      <c r="AJ179" s="261" t="str">
        <f t="shared" si="505"/>
        <v>BRESSOLS  2</v>
      </c>
      <c r="AK179" s="172">
        <f t="shared" si="506"/>
        <v>9</v>
      </c>
      <c r="AL179" s="103">
        <f t="shared" si="507"/>
        <v>0</v>
      </c>
      <c r="AM179" s="20">
        <f t="shared" si="508"/>
        <v>0</v>
      </c>
      <c r="AN179" s="20">
        <f t="shared" si="509"/>
        <v>0</v>
      </c>
      <c r="AO179" s="20">
        <f t="shared" si="510"/>
        <v>0</v>
      </c>
      <c r="AP179" s="20">
        <f t="shared" si="511"/>
        <v>0</v>
      </c>
      <c r="AQ179" s="32" t="e">
        <f t="shared" si="512"/>
        <v>#DIV/0!</v>
      </c>
      <c r="AR179" s="32" t="e">
        <f t="shared" si="513"/>
        <v>#DIV/0!</v>
      </c>
      <c r="AT179" s="31">
        <f t="shared" si="514"/>
        <v>0</v>
      </c>
      <c r="AU179" s="31">
        <f t="shared" si="515"/>
        <v>0</v>
      </c>
      <c r="AV179" s="31">
        <f t="shared" si="516"/>
        <v>0</v>
      </c>
      <c r="AW179" s="31">
        <f t="shared" si="517"/>
        <v>0</v>
      </c>
      <c r="AX179" s="31">
        <f t="shared" si="518"/>
        <v>0</v>
      </c>
      <c r="AZ179" s="261">
        <v>0</v>
      </c>
      <c r="BA179" s="261">
        <v>0</v>
      </c>
      <c r="BB179" s="261">
        <v>0</v>
      </c>
      <c r="BC179" s="261" t="s">
        <v>105</v>
      </c>
      <c r="BD179" s="172">
        <v>0</v>
      </c>
      <c r="BE179" s="103">
        <v>0</v>
      </c>
      <c r="BF179" s="20">
        <v>0</v>
      </c>
      <c r="BG179" s="20">
        <v>0</v>
      </c>
      <c r="BH179" s="20">
        <v>0</v>
      </c>
      <c r="BI179" s="20">
        <v>0</v>
      </c>
      <c r="BJ179" s="32" t="e">
        <v>#DIV/0!</v>
      </c>
      <c r="BK179" s="32" t="e">
        <v>#DIV/0!</v>
      </c>
      <c r="BM179" s="31">
        <v>0</v>
      </c>
      <c r="BN179" s="31">
        <v>0</v>
      </c>
      <c r="BO179" s="31">
        <v>0</v>
      </c>
      <c r="BP179" s="31">
        <v>0</v>
      </c>
      <c r="BQ179" s="31">
        <v>0</v>
      </c>
    </row>
    <row r="180" spans="1:69" ht="18.95" customHeight="1" thickTop="1" x14ac:dyDescent="0.2">
      <c r="A180" s="97" t="s">
        <v>88</v>
      </c>
      <c r="B180" s="58"/>
      <c r="C180" s="98"/>
      <c r="D180" s="99">
        <v>0</v>
      </c>
      <c r="E180" s="100">
        <f>SUM(E168:E179)</f>
        <v>42</v>
      </c>
      <c r="F180" s="41">
        <f>SUM(F168:F179)</f>
        <v>85</v>
      </c>
      <c r="G180" s="101">
        <f>SUM(G168:G179)</f>
        <v>78</v>
      </c>
      <c r="H180" s="99">
        <f>SUM(H168:H179)</f>
        <v>85</v>
      </c>
      <c r="I180" s="58"/>
      <c r="J180" s="41" t="s">
        <v>84</v>
      </c>
      <c r="K180" s="102">
        <f>SUM(K168:K179)</f>
        <v>30</v>
      </c>
      <c r="L180" s="41">
        <f>SUM(L168:L179)</f>
        <v>80</v>
      </c>
      <c r="M180" s="101">
        <f>SUM(M168:M179)</f>
        <v>88</v>
      </c>
      <c r="N180" s="101">
        <f>SUM(N168:N179)</f>
        <v>82</v>
      </c>
      <c r="O180" s="41"/>
      <c r="P180" s="41"/>
      <c r="Q180" s="41"/>
      <c r="R180" s="102">
        <f>SUM(R168:R179)</f>
        <v>42</v>
      </c>
      <c r="S180" s="41">
        <f>SUM(S168:S179)</f>
        <v>86</v>
      </c>
      <c r="T180" s="101">
        <f>SUM(T168:T179)</f>
        <v>93</v>
      </c>
      <c r="U180" s="101">
        <f>SUM(U168:U179)</f>
        <v>88</v>
      </c>
      <c r="V180" s="41"/>
      <c r="W180" s="41"/>
      <c r="X180" s="41"/>
      <c r="Y180" s="102">
        <f>SUM(Y168:Y179)</f>
        <v>42</v>
      </c>
      <c r="Z180" s="41">
        <f>SUM(Z168:Z179)</f>
        <v>84</v>
      </c>
      <c r="AA180" s="101">
        <f>SUM(AA168:AA179)</f>
        <v>81</v>
      </c>
      <c r="AB180" s="101">
        <f>SUM(AB168:AB179)</f>
        <v>86</v>
      </c>
      <c r="AC180" s="58"/>
      <c r="AD180" s="41"/>
      <c r="AE180" s="41"/>
      <c r="AG180" s="261">
        <f t="shared" ref="AG180:AI180" si="521">A350</f>
        <v>0</v>
      </c>
      <c r="AH180" s="261">
        <f t="shared" si="521"/>
        <v>0</v>
      </c>
      <c r="AI180" s="261">
        <f t="shared" si="521"/>
        <v>0</v>
      </c>
      <c r="AJ180" s="261" t="str">
        <f t="shared" si="505"/>
        <v>BRESSOLS  2</v>
      </c>
      <c r="AK180" s="172">
        <f t="shared" si="506"/>
        <v>0</v>
      </c>
      <c r="AL180" s="103">
        <f t="shared" si="507"/>
        <v>0</v>
      </c>
      <c r="AM180" s="20">
        <f t="shared" si="508"/>
        <v>0</v>
      </c>
      <c r="AN180" s="20">
        <f t="shared" si="509"/>
        <v>0</v>
      </c>
      <c r="AO180" s="20">
        <f t="shared" si="510"/>
        <v>0</v>
      </c>
      <c r="AP180" s="20">
        <f t="shared" si="511"/>
        <v>0</v>
      </c>
      <c r="AQ180" s="32" t="e">
        <f t="shared" si="512"/>
        <v>#DIV/0!</v>
      </c>
      <c r="AR180" s="32" t="e">
        <f t="shared" si="513"/>
        <v>#DIV/0!</v>
      </c>
      <c r="AT180" s="31">
        <f t="shared" si="514"/>
        <v>0</v>
      </c>
      <c r="AU180" s="31">
        <f t="shared" si="515"/>
        <v>0</v>
      </c>
      <c r="AV180" s="31">
        <f t="shared" si="516"/>
        <v>0</v>
      </c>
      <c r="AW180" s="31">
        <f t="shared" si="517"/>
        <v>0</v>
      </c>
      <c r="AX180" s="31">
        <f t="shared" si="518"/>
        <v>0</v>
      </c>
      <c r="AZ180" s="285">
        <v>0</v>
      </c>
      <c r="BA180" s="285">
        <v>0</v>
      </c>
      <c r="BB180" s="285">
        <v>0</v>
      </c>
      <c r="BC180" s="287" t="s">
        <v>105</v>
      </c>
      <c r="BD180" s="20">
        <v>0</v>
      </c>
      <c r="BE180" s="20">
        <v>0</v>
      </c>
      <c r="BF180" s="20">
        <v>0</v>
      </c>
      <c r="BG180" s="20">
        <v>0</v>
      </c>
      <c r="BH180" s="20">
        <v>0</v>
      </c>
      <c r="BI180" s="20">
        <v>0</v>
      </c>
      <c r="BJ180" s="32" t="e">
        <v>#DIV/0!</v>
      </c>
      <c r="BK180" s="32" t="e">
        <v>#DIV/0!</v>
      </c>
      <c r="BL180" s="255"/>
      <c r="BM180" s="31">
        <v>0</v>
      </c>
      <c r="BN180" s="31">
        <v>0</v>
      </c>
      <c r="BO180" s="31">
        <v>0</v>
      </c>
      <c r="BP180" s="31">
        <v>0</v>
      </c>
      <c r="BQ180" s="31">
        <v>0</v>
      </c>
    </row>
    <row r="181" spans="1:69" ht="18.95" customHeight="1" thickBot="1" x14ac:dyDescent="0.25">
      <c r="A181" s="104" t="s">
        <v>131</v>
      </c>
      <c r="B181" s="105"/>
      <c r="C181" s="105"/>
      <c r="D181" s="105"/>
      <c r="E181" s="105"/>
      <c r="F181" s="105"/>
      <c r="G181" s="105"/>
      <c r="H181" s="296">
        <f>SUM(J168:J179)/($H$165*4)</f>
        <v>20.666666666666668</v>
      </c>
      <c r="I181" s="296"/>
      <c r="J181" s="58">
        <f>F180+G180+H180+I180</f>
        <v>248</v>
      </c>
      <c r="K181" s="107"/>
      <c r="L181" s="106"/>
      <c r="M181" s="296">
        <f>SUM(P168:P179)/($N$165*4)</f>
        <v>20.833333333333332</v>
      </c>
      <c r="N181" s="296"/>
      <c r="O181" s="296"/>
      <c r="P181" s="58">
        <f>SUM(L180:O180)</f>
        <v>250</v>
      </c>
      <c r="Q181" s="105"/>
      <c r="R181" s="108"/>
      <c r="S181" s="105"/>
      <c r="T181" s="105"/>
      <c r="U181" s="296">
        <f>SUM(W168:W179)/($U$165*4)</f>
        <v>22.25</v>
      </c>
      <c r="V181" s="296"/>
      <c r="W181" s="58">
        <f>SUM(S180:V180)</f>
        <v>267</v>
      </c>
      <c r="X181" s="58"/>
      <c r="Y181" s="108"/>
      <c r="Z181" s="105"/>
      <c r="AA181" s="105"/>
      <c r="AB181" s="296">
        <f>SUM(AD168:AD179)/($AB$165*4)</f>
        <v>20.916666666666668</v>
      </c>
      <c r="AC181" s="296"/>
      <c r="AD181" s="58">
        <f>SUM(Z180:AC180)</f>
        <v>251</v>
      </c>
      <c r="AE181" s="58"/>
      <c r="AG181" s="261">
        <f t="shared" ref="AG181:AI181" si="522">A351</f>
        <v>0</v>
      </c>
      <c r="AH181" s="261">
        <f t="shared" si="522"/>
        <v>0</v>
      </c>
      <c r="AI181" s="261">
        <f t="shared" si="522"/>
        <v>0</v>
      </c>
      <c r="AJ181" s="261" t="str">
        <f t="shared" si="505"/>
        <v>BRESSOLS  2</v>
      </c>
      <c r="AK181" s="172">
        <f t="shared" si="506"/>
        <v>0</v>
      </c>
      <c r="AL181" s="103">
        <f t="shared" si="507"/>
        <v>0</v>
      </c>
      <c r="AM181" s="20">
        <f t="shared" si="508"/>
        <v>0</v>
      </c>
      <c r="AN181" s="20">
        <f t="shared" si="509"/>
        <v>0</v>
      </c>
      <c r="AO181" s="20">
        <f t="shared" si="510"/>
        <v>0</v>
      </c>
      <c r="AP181" s="20">
        <f t="shared" si="511"/>
        <v>0</v>
      </c>
      <c r="AQ181" s="32" t="e">
        <f t="shared" si="512"/>
        <v>#DIV/0!</v>
      </c>
      <c r="AR181" s="32" t="e">
        <f t="shared" si="513"/>
        <v>#DIV/0!</v>
      </c>
      <c r="AT181" s="31">
        <f t="shared" si="514"/>
        <v>0</v>
      </c>
      <c r="AU181" s="31">
        <f t="shared" si="515"/>
        <v>0</v>
      </c>
      <c r="AV181" s="31">
        <f t="shared" si="516"/>
        <v>0</v>
      </c>
      <c r="AW181" s="31">
        <f t="shared" si="517"/>
        <v>0</v>
      </c>
      <c r="AX181" s="31">
        <f t="shared" si="518"/>
        <v>0</v>
      </c>
      <c r="AZ181" s="261">
        <v>0</v>
      </c>
      <c r="BA181" s="261">
        <v>0</v>
      </c>
      <c r="BB181" s="261">
        <v>0</v>
      </c>
      <c r="BC181" s="261" t="s">
        <v>105</v>
      </c>
      <c r="BD181" s="172">
        <v>0</v>
      </c>
      <c r="BE181" s="103">
        <v>0</v>
      </c>
      <c r="BF181" s="20">
        <v>0</v>
      </c>
      <c r="BG181" s="20">
        <v>0</v>
      </c>
      <c r="BH181" s="20">
        <v>0</v>
      </c>
      <c r="BI181" s="20">
        <v>0</v>
      </c>
      <c r="BJ181" s="32" t="e">
        <v>#DIV/0!</v>
      </c>
      <c r="BK181" s="32" t="e">
        <v>#DIV/0!</v>
      </c>
      <c r="BM181" s="31">
        <v>0</v>
      </c>
      <c r="BN181" s="31">
        <v>0</v>
      </c>
      <c r="BO181" s="31">
        <v>0</v>
      </c>
      <c r="BP181" s="31">
        <v>0</v>
      </c>
      <c r="BQ181" s="31">
        <v>0</v>
      </c>
    </row>
    <row r="182" spans="1:69" ht="18.95" customHeight="1" thickTop="1" thickBot="1" x14ac:dyDescent="0.25">
      <c r="A182" s="104" t="s">
        <v>93</v>
      </c>
      <c r="B182" s="105"/>
      <c r="C182" s="105"/>
      <c r="D182" s="105"/>
      <c r="E182" s="105"/>
      <c r="F182" s="105"/>
      <c r="G182" s="105"/>
      <c r="H182" s="109" t="s">
        <v>13</v>
      </c>
      <c r="I182" s="110"/>
      <c r="J182" s="111">
        <f>J181+E180</f>
        <v>290</v>
      </c>
      <c r="K182" s="112"/>
      <c r="L182" s="105"/>
      <c r="M182" s="105"/>
      <c r="N182" s="105"/>
      <c r="O182" s="109" t="s">
        <v>13</v>
      </c>
      <c r="P182" s="110"/>
      <c r="Q182" s="111">
        <f>P181+K180</f>
        <v>280</v>
      </c>
      <c r="R182" s="108"/>
      <c r="S182" s="105"/>
      <c r="T182" s="105"/>
      <c r="U182" s="105"/>
      <c r="V182" s="109" t="s">
        <v>13</v>
      </c>
      <c r="W182" s="110"/>
      <c r="X182" s="111">
        <f>R180+W181</f>
        <v>309</v>
      </c>
      <c r="Y182" s="108"/>
      <c r="Z182" s="105"/>
      <c r="AA182" s="105"/>
      <c r="AB182" s="105"/>
      <c r="AC182" s="109" t="s">
        <v>13</v>
      </c>
      <c r="AD182" s="110"/>
      <c r="AE182" s="111">
        <f>Y180+AD181</f>
        <v>293</v>
      </c>
      <c r="AG182" s="261">
        <f t="shared" ref="AG182:AI182" si="523">A352</f>
        <v>0</v>
      </c>
      <c r="AH182" s="261">
        <f t="shared" si="523"/>
        <v>0</v>
      </c>
      <c r="AI182" s="261">
        <f t="shared" si="523"/>
        <v>0</v>
      </c>
      <c r="AJ182" s="261" t="str">
        <f t="shared" si="505"/>
        <v>BRESSOLS  2</v>
      </c>
      <c r="AK182" s="172">
        <f t="shared" si="506"/>
        <v>0</v>
      </c>
      <c r="AL182" s="103">
        <f t="shared" si="507"/>
        <v>0</v>
      </c>
      <c r="AM182" s="20">
        <f t="shared" si="508"/>
        <v>0</v>
      </c>
      <c r="AN182" s="20">
        <f t="shared" si="509"/>
        <v>0</v>
      </c>
      <c r="AO182" s="20">
        <f t="shared" si="510"/>
        <v>0</v>
      </c>
      <c r="AP182" s="20">
        <f t="shared" si="511"/>
        <v>0</v>
      </c>
      <c r="AQ182" s="32" t="e">
        <f t="shared" si="512"/>
        <v>#DIV/0!</v>
      </c>
      <c r="AR182" s="32" t="e">
        <f t="shared" si="513"/>
        <v>#DIV/0!</v>
      </c>
      <c r="AT182" s="31">
        <f t="shared" si="514"/>
        <v>0</v>
      </c>
      <c r="AU182" s="31">
        <f t="shared" si="515"/>
        <v>0</v>
      </c>
      <c r="AV182" s="31">
        <f t="shared" si="516"/>
        <v>0</v>
      </c>
      <c r="AW182" s="31">
        <f t="shared" si="517"/>
        <v>0</v>
      </c>
      <c r="AX182" s="31">
        <f t="shared" si="518"/>
        <v>0</v>
      </c>
      <c r="AZ182" s="285">
        <v>0</v>
      </c>
      <c r="BA182" s="285">
        <v>0</v>
      </c>
      <c r="BB182" s="285">
        <v>0</v>
      </c>
      <c r="BC182" s="287" t="s">
        <v>105</v>
      </c>
      <c r="BD182" s="20">
        <v>0</v>
      </c>
      <c r="BE182" s="20">
        <v>0</v>
      </c>
      <c r="BF182" s="20">
        <v>0</v>
      </c>
      <c r="BG182" s="20">
        <v>0</v>
      </c>
      <c r="BH182" s="20">
        <v>0</v>
      </c>
      <c r="BI182" s="20">
        <v>0</v>
      </c>
      <c r="BJ182" s="32" t="e">
        <v>#DIV/0!</v>
      </c>
      <c r="BK182" s="32" t="e">
        <v>#DIV/0!</v>
      </c>
      <c r="BL182" s="255"/>
      <c r="BM182" s="31">
        <v>0</v>
      </c>
      <c r="BN182" s="31">
        <v>0</v>
      </c>
      <c r="BO182" s="31">
        <v>0</v>
      </c>
      <c r="BP182" s="31">
        <v>0</v>
      </c>
      <c r="BQ182" s="31">
        <v>0</v>
      </c>
    </row>
    <row r="183" spans="1:69" ht="18.95" customHeight="1" thickTop="1" thickBot="1" x14ac:dyDescent="0.25">
      <c r="A183" s="114" t="s">
        <v>41</v>
      </c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09" t="s">
        <v>13</v>
      </c>
      <c r="P183" s="110"/>
      <c r="Q183" s="111">
        <f>(J182+Q182)</f>
        <v>570</v>
      </c>
      <c r="R183" s="116"/>
      <c r="S183" s="115"/>
      <c r="T183" s="115"/>
      <c r="U183" s="115" t="s">
        <v>84</v>
      </c>
      <c r="V183" s="109" t="s">
        <v>13</v>
      </c>
      <c r="W183" s="110"/>
      <c r="X183" s="111">
        <f>J182+Q182+X182</f>
        <v>879</v>
      </c>
      <c r="Y183" s="116"/>
      <c r="Z183" s="115"/>
      <c r="AA183" s="115"/>
      <c r="AB183" s="115" t="s">
        <v>84</v>
      </c>
      <c r="AC183" s="109" t="s">
        <v>13</v>
      </c>
      <c r="AD183" s="110"/>
      <c r="AE183" s="111">
        <f>J182+Q182+X182+AE182</f>
        <v>1172</v>
      </c>
      <c r="AG183" s="261" t="str">
        <f>A365</f>
        <v>P</v>
      </c>
      <c r="AH183" s="261" t="str">
        <f>B365</f>
        <v>BETEILLE</v>
      </c>
      <c r="AI183" s="261" t="str">
        <f>C365</f>
        <v>JACKY</v>
      </c>
      <c r="AJ183" s="261" t="str">
        <f>$B$362</f>
        <v>MIRANDOL  2</v>
      </c>
      <c r="AK183" s="172">
        <f>D365</f>
        <v>15</v>
      </c>
      <c r="AL183" s="103">
        <f>J365</f>
        <v>93</v>
      </c>
      <c r="AM183" s="20">
        <f>P365</f>
        <v>116</v>
      </c>
      <c r="AN183" s="20">
        <f>W365</f>
        <v>108</v>
      </c>
      <c r="AO183" s="20">
        <f>AD365</f>
        <v>100</v>
      </c>
      <c r="AP183" s="20">
        <f t="shared" si="511"/>
        <v>417</v>
      </c>
      <c r="AQ183" s="32">
        <f t="shared" si="512"/>
        <v>34.75</v>
      </c>
      <c r="AR183" s="32">
        <f t="shared" si="513"/>
        <v>34.75</v>
      </c>
      <c r="AT183" s="31">
        <f t="shared" si="514"/>
        <v>3</v>
      </c>
      <c r="AU183" s="31">
        <f t="shared" si="515"/>
        <v>3</v>
      </c>
      <c r="AV183" s="31">
        <f t="shared" si="516"/>
        <v>3</v>
      </c>
      <c r="AW183" s="31">
        <f t="shared" si="517"/>
        <v>3</v>
      </c>
      <c r="AX183" s="31">
        <f t="shared" si="518"/>
        <v>12</v>
      </c>
      <c r="AZ183" s="285">
        <v>0</v>
      </c>
      <c r="BA183" s="287">
        <v>0</v>
      </c>
      <c r="BB183" s="287">
        <v>0</v>
      </c>
      <c r="BC183" s="287" t="s">
        <v>105</v>
      </c>
      <c r="BD183" s="20">
        <v>0</v>
      </c>
      <c r="BE183" s="20">
        <v>0</v>
      </c>
      <c r="BF183" s="20">
        <v>0</v>
      </c>
      <c r="BG183" s="20">
        <v>0</v>
      </c>
      <c r="BH183" s="20">
        <v>0</v>
      </c>
      <c r="BI183" s="20">
        <v>0</v>
      </c>
      <c r="BJ183" s="32" t="e">
        <v>#DIV/0!</v>
      </c>
      <c r="BK183" s="32" t="e">
        <v>#DIV/0!</v>
      </c>
      <c r="BL183" s="255"/>
      <c r="BM183" s="31">
        <v>0</v>
      </c>
      <c r="BN183" s="31">
        <v>0</v>
      </c>
      <c r="BO183" s="31">
        <v>0</v>
      </c>
      <c r="BP183" s="31">
        <v>0</v>
      </c>
      <c r="BQ183" s="31">
        <v>0</v>
      </c>
    </row>
    <row r="184" spans="1:69" ht="18.95" customHeight="1" thickTop="1" x14ac:dyDescent="0.2">
      <c r="A184" s="119"/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1"/>
      <c r="P184" s="120"/>
      <c r="Q184" s="120"/>
      <c r="R184" s="120"/>
      <c r="S184" s="120"/>
      <c r="T184" s="120"/>
      <c r="U184" s="120"/>
      <c r="V184" s="121"/>
      <c r="W184" s="120"/>
      <c r="X184" s="120"/>
      <c r="Y184" s="120"/>
      <c r="Z184" s="120"/>
      <c r="AA184" s="120"/>
      <c r="AB184" s="120"/>
      <c r="AC184" s="121"/>
      <c r="AD184" s="120"/>
      <c r="AE184" s="120"/>
      <c r="AG184" s="261" t="str">
        <f t="shared" ref="AG184:AI184" si="524">A366</f>
        <v>P</v>
      </c>
      <c r="AH184" s="261" t="str">
        <f t="shared" si="524"/>
        <v>MAUREL</v>
      </c>
      <c r="AI184" s="261" t="str">
        <f t="shared" si="524"/>
        <v>FRANCIS</v>
      </c>
      <c r="AJ184" s="261" t="str">
        <f t="shared" ref="AJ184:AJ191" si="525">$B$362</f>
        <v>MIRANDOL  2</v>
      </c>
      <c r="AK184" s="172">
        <f t="shared" ref="AK184:AK191" si="526">D366</f>
        <v>16</v>
      </c>
      <c r="AL184" s="103">
        <f t="shared" ref="AL184:AL191" si="527">J366</f>
        <v>0</v>
      </c>
      <c r="AM184" s="20">
        <f t="shared" ref="AM184:AM191" si="528">P366</f>
        <v>79</v>
      </c>
      <c r="AN184" s="20">
        <f t="shared" ref="AN184:AN191" si="529">W366</f>
        <v>100</v>
      </c>
      <c r="AO184" s="20">
        <f t="shared" ref="AO184:AO191" si="530">AD366</f>
        <v>91</v>
      </c>
      <c r="AP184" s="20">
        <f t="shared" ref="AP184:AP192" si="531">SUM(AL184:AO184)</f>
        <v>270</v>
      </c>
      <c r="AQ184" s="32">
        <f t="shared" ref="AQ184:AQ192" si="532">AP184/AX184</f>
        <v>30</v>
      </c>
      <c r="AR184" s="32">
        <f t="shared" ref="AR184:AR192" si="533">AQ184+D324</f>
        <v>30</v>
      </c>
      <c r="AT184" s="31">
        <f t="shared" ref="AT184:AT192" si="534">IF(AL184&gt;0,$H$286,0)</f>
        <v>0</v>
      </c>
      <c r="AU184" s="31">
        <f t="shared" ref="AU184:AU192" si="535">IF(AM184&gt;0,$N$286,0)</f>
        <v>3</v>
      </c>
      <c r="AV184" s="31">
        <f t="shared" ref="AV184:AV192" si="536">IF(AN184&gt;0,$U$286,0)</f>
        <v>3</v>
      </c>
      <c r="AW184" s="31">
        <f t="shared" ref="AW184:AW192" si="537">IF(AO184&gt;0,$AB$286,0)</f>
        <v>3</v>
      </c>
      <c r="AX184" s="31">
        <f t="shared" ref="AX184:AX192" si="538">SUM(AT184:AW184)</f>
        <v>9</v>
      </c>
      <c r="AZ184" s="261">
        <v>0</v>
      </c>
      <c r="BA184" s="261">
        <v>0</v>
      </c>
      <c r="BB184" s="261">
        <v>0</v>
      </c>
      <c r="BC184" s="261" t="s">
        <v>105</v>
      </c>
      <c r="BD184" s="172">
        <v>0</v>
      </c>
      <c r="BE184" s="103">
        <v>0</v>
      </c>
      <c r="BF184" s="20">
        <v>0</v>
      </c>
      <c r="BG184" s="20">
        <v>0</v>
      </c>
      <c r="BH184" s="20">
        <v>0</v>
      </c>
      <c r="BI184" s="20">
        <v>0</v>
      </c>
      <c r="BJ184" s="32" t="e">
        <v>#DIV/0!</v>
      </c>
      <c r="BK184" s="32" t="e">
        <v>#DIV/0!</v>
      </c>
      <c r="BM184" s="31">
        <v>0</v>
      </c>
      <c r="BN184" s="31">
        <v>0</v>
      </c>
      <c r="BO184" s="31">
        <v>0</v>
      </c>
      <c r="BP184" s="31">
        <v>0</v>
      </c>
      <c r="BQ184" s="31">
        <v>0</v>
      </c>
    </row>
    <row r="185" spans="1:69" ht="18.95" customHeight="1" thickBot="1" x14ac:dyDescent="0.25">
      <c r="AG185" s="261" t="str">
        <f t="shared" ref="AG185:AI185" si="539">A367</f>
        <v>P</v>
      </c>
      <c r="AH185" s="261" t="str">
        <f t="shared" si="539"/>
        <v>BETEILLE</v>
      </c>
      <c r="AI185" s="261" t="str">
        <f t="shared" si="539"/>
        <v>SEBASTIEN</v>
      </c>
      <c r="AJ185" s="261" t="str">
        <f t="shared" si="525"/>
        <v>MIRANDOL  2</v>
      </c>
      <c r="AK185" s="172">
        <f t="shared" si="526"/>
        <v>19</v>
      </c>
      <c r="AL185" s="103">
        <f t="shared" si="527"/>
        <v>76</v>
      </c>
      <c r="AM185" s="20">
        <f t="shared" si="528"/>
        <v>0</v>
      </c>
      <c r="AN185" s="20">
        <f t="shared" si="529"/>
        <v>0</v>
      </c>
      <c r="AO185" s="20">
        <f t="shared" si="530"/>
        <v>0</v>
      </c>
      <c r="AP185" s="20">
        <f t="shared" si="531"/>
        <v>76</v>
      </c>
      <c r="AQ185" s="32">
        <f t="shared" si="532"/>
        <v>25.333333333333332</v>
      </c>
      <c r="AR185" s="32">
        <f t="shared" si="533"/>
        <v>25.333333333333332</v>
      </c>
      <c r="AT185" s="31">
        <f t="shared" si="534"/>
        <v>3</v>
      </c>
      <c r="AU185" s="31">
        <f t="shared" si="535"/>
        <v>0</v>
      </c>
      <c r="AV185" s="31">
        <f t="shared" si="536"/>
        <v>0</v>
      </c>
      <c r="AW185" s="31">
        <f t="shared" si="537"/>
        <v>0</v>
      </c>
      <c r="AX185" s="31">
        <f t="shared" si="538"/>
        <v>3</v>
      </c>
      <c r="AZ185" s="285">
        <v>0</v>
      </c>
      <c r="BA185" s="285">
        <v>0</v>
      </c>
      <c r="BB185" s="285">
        <v>0</v>
      </c>
      <c r="BC185" s="287" t="s">
        <v>105</v>
      </c>
      <c r="BD185" s="20">
        <v>0</v>
      </c>
      <c r="BE185" s="20">
        <v>0</v>
      </c>
      <c r="BF185" s="20">
        <v>0</v>
      </c>
      <c r="BG185" s="20">
        <v>0</v>
      </c>
      <c r="BH185" s="20">
        <v>0</v>
      </c>
      <c r="BI185" s="20">
        <v>0</v>
      </c>
      <c r="BJ185" s="32" t="e">
        <v>#DIV/0!</v>
      </c>
      <c r="BK185" s="32" t="e">
        <v>#DIV/0!</v>
      </c>
      <c r="BL185" s="255"/>
      <c r="BM185" s="31">
        <v>0</v>
      </c>
      <c r="BN185" s="31">
        <v>0</v>
      </c>
      <c r="BO185" s="31">
        <v>0</v>
      </c>
      <c r="BP185" s="31">
        <v>0</v>
      </c>
      <c r="BQ185" s="31">
        <v>0</v>
      </c>
    </row>
    <row r="186" spans="1:69" ht="18.95" customHeight="1" thickTop="1" thickBot="1" x14ac:dyDescent="0.25">
      <c r="A186" s="11"/>
      <c r="B186" s="297" t="s">
        <v>95</v>
      </c>
      <c r="C186" s="297"/>
      <c r="D186" s="297"/>
      <c r="E186" s="298" t="s">
        <v>7</v>
      </c>
      <c r="F186" s="298"/>
      <c r="G186" s="298"/>
      <c r="H186" s="60">
        <f>$H$4</f>
        <v>3</v>
      </c>
      <c r="I186" s="13"/>
      <c r="J186" s="14"/>
      <c r="K186" s="298" t="s">
        <v>7</v>
      </c>
      <c r="L186" s="298"/>
      <c r="M186" s="298"/>
      <c r="N186" s="60">
        <f>$N$4</f>
        <v>3</v>
      </c>
      <c r="O186" s="14"/>
      <c r="P186" s="14"/>
      <c r="Q186" s="14"/>
      <c r="R186" s="298" t="s">
        <v>7</v>
      </c>
      <c r="S186" s="298"/>
      <c r="T186" s="298"/>
      <c r="U186" s="60">
        <f>$U$4</f>
        <v>3</v>
      </c>
      <c r="V186" s="14"/>
      <c r="W186" s="14"/>
      <c r="X186" s="14"/>
      <c r="Y186" s="298" t="s">
        <v>7</v>
      </c>
      <c r="Z186" s="298"/>
      <c r="AA186" s="298"/>
      <c r="AB186" s="60">
        <v>3</v>
      </c>
      <c r="AC186" s="14"/>
      <c r="AD186" s="14"/>
      <c r="AE186" s="14"/>
      <c r="AG186" s="261">
        <f t="shared" ref="AG186:AI186" si="540">A368</f>
        <v>0</v>
      </c>
      <c r="AH186" s="261">
        <f t="shared" si="540"/>
        <v>0</v>
      </c>
      <c r="AI186" s="261">
        <f t="shared" si="540"/>
        <v>0</v>
      </c>
      <c r="AJ186" s="261" t="str">
        <f t="shared" si="525"/>
        <v>MIRANDOL  2</v>
      </c>
      <c r="AK186" s="172">
        <f t="shared" si="526"/>
        <v>0</v>
      </c>
      <c r="AL186" s="103">
        <f t="shared" si="527"/>
        <v>0</v>
      </c>
      <c r="AM186" s="20">
        <f t="shared" si="528"/>
        <v>0</v>
      </c>
      <c r="AN186" s="20">
        <f t="shared" si="529"/>
        <v>0</v>
      </c>
      <c r="AO186" s="20">
        <f t="shared" si="530"/>
        <v>0</v>
      </c>
      <c r="AP186" s="20">
        <f t="shared" si="531"/>
        <v>0</v>
      </c>
      <c r="AQ186" s="32" t="e">
        <f t="shared" si="532"/>
        <v>#DIV/0!</v>
      </c>
      <c r="AR186" s="32" t="e">
        <f t="shared" si="533"/>
        <v>#DIV/0!</v>
      </c>
      <c r="AT186" s="31">
        <f t="shared" si="534"/>
        <v>0</v>
      </c>
      <c r="AU186" s="31">
        <f t="shared" si="535"/>
        <v>0</v>
      </c>
      <c r="AV186" s="31">
        <f t="shared" si="536"/>
        <v>0</v>
      </c>
      <c r="AW186" s="31">
        <f t="shared" si="537"/>
        <v>0</v>
      </c>
      <c r="AX186" s="31">
        <f t="shared" si="538"/>
        <v>0</v>
      </c>
      <c r="AZ186" s="285">
        <v>0</v>
      </c>
      <c r="BA186" s="285">
        <v>0</v>
      </c>
      <c r="BB186" s="285">
        <v>0</v>
      </c>
      <c r="BC186" s="287" t="s">
        <v>105</v>
      </c>
      <c r="BD186" s="20">
        <v>0</v>
      </c>
      <c r="BE186" s="20">
        <v>0</v>
      </c>
      <c r="BF186" s="20">
        <v>0</v>
      </c>
      <c r="BG186" s="20">
        <v>0</v>
      </c>
      <c r="BH186" s="20">
        <v>0</v>
      </c>
      <c r="BI186" s="20">
        <v>0</v>
      </c>
      <c r="BJ186" s="32" t="e">
        <v>#DIV/0!</v>
      </c>
      <c r="BK186" s="32" t="e">
        <v>#DIV/0!</v>
      </c>
      <c r="BL186" s="255"/>
      <c r="BM186" s="31">
        <v>0</v>
      </c>
      <c r="BN186" s="31">
        <v>0</v>
      </c>
      <c r="BO186" s="31">
        <v>0</v>
      </c>
      <c r="BP186" s="31">
        <v>0</v>
      </c>
      <c r="BQ186" s="31">
        <v>0</v>
      </c>
    </row>
    <row r="187" spans="1:69" ht="18.95" customHeight="1" thickTop="1" x14ac:dyDescent="0.2">
      <c r="A187" s="16"/>
      <c r="B187" s="17" t="s">
        <v>22</v>
      </c>
      <c r="C187" s="17"/>
      <c r="D187" s="17"/>
      <c r="E187" s="18">
        <f>$H$4</f>
        <v>3</v>
      </c>
      <c r="F187" s="294" t="str">
        <f>$F$5</f>
        <v>VALENCE</v>
      </c>
      <c r="G187" s="294"/>
      <c r="H187" s="294"/>
      <c r="I187" s="294"/>
      <c r="J187" s="294"/>
      <c r="K187" s="18">
        <f>$N$4</f>
        <v>3</v>
      </c>
      <c r="L187" s="294" t="str">
        <f>$L$5</f>
        <v>TOULOUSE</v>
      </c>
      <c r="M187" s="294"/>
      <c r="N187" s="294"/>
      <c r="O187" s="294"/>
      <c r="P187" s="294"/>
      <c r="Q187" s="294"/>
      <c r="R187" s="18">
        <f>$U$4</f>
        <v>3</v>
      </c>
      <c r="S187" s="294" t="str">
        <f>$S$5</f>
        <v>LE SEQUESTRE</v>
      </c>
      <c r="T187" s="294"/>
      <c r="U187" s="294"/>
      <c r="V187" s="294"/>
      <c r="W187" s="294"/>
      <c r="X187" s="294"/>
      <c r="Y187" s="18">
        <f>$AB$4</f>
        <v>3</v>
      </c>
      <c r="Z187" s="295" t="str">
        <f>$Z$5</f>
        <v>MIRANDOL</v>
      </c>
      <c r="AA187" s="295"/>
      <c r="AB187" s="295"/>
      <c r="AC187" s="295"/>
      <c r="AD187" s="295"/>
      <c r="AE187" s="295"/>
      <c r="AG187" s="261">
        <f t="shared" ref="AG187:AI187" si="541">A369</f>
        <v>0</v>
      </c>
      <c r="AH187" s="261">
        <f t="shared" si="541"/>
        <v>0</v>
      </c>
      <c r="AI187" s="261">
        <f t="shared" si="541"/>
        <v>0</v>
      </c>
      <c r="AJ187" s="261" t="str">
        <f t="shared" si="525"/>
        <v>MIRANDOL  2</v>
      </c>
      <c r="AK187" s="172">
        <f t="shared" si="526"/>
        <v>0</v>
      </c>
      <c r="AL187" s="103">
        <f t="shared" si="527"/>
        <v>0</v>
      </c>
      <c r="AM187" s="20">
        <f t="shared" si="528"/>
        <v>0</v>
      </c>
      <c r="AN187" s="20">
        <f t="shared" si="529"/>
        <v>0</v>
      </c>
      <c r="AO187" s="20">
        <f t="shared" si="530"/>
        <v>0</v>
      </c>
      <c r="AP187" s="20">
        <f t="shared" si="531"/>
        <v>0</v>
      </c>
      <c r="AQ187" s="32" t="e">
        <f t="shared" si="532"/>
        <v>#DIV/0!</v>
      </c>
      <c r="AR187" s="32" t="e">
        <f t="shared" si="533"/>
        <v>#DIV/0!</v>
      </c>
      <c r="AT187" s="31">
        <f t="shared" si="534"/>
        <v>0</v>
      </c>
      <c r="AU187" s="31">
        <f t="shared" si="535"/>
        <v>0</v>
      </c>
      <c r="AV187" s="31">
        <f t="shared" si="536"/>
        <v>0</v>
      </c>
      <c r="AW187" s="31">
        <f t="shared" si="537"/>
        <v>0</v>
      </c>
      <c r="AX187" s="31">
        <f t="shared" si="538"/>
        <v>0</v>
      </c>
      <c r="AZ187" s="285">
        <v>0</v>
      </c>
      <c r="BA187" s="285">
        <v>0</v>
      </c>
      <c r="BB187" s="285">
        <v>0</v>
      </c>
      <c r="BC187" s="287" t="s">
        <v>213</v>
      </c>
      <c r="BD187" s="20">
        <v>0</v>
      </c>
      <c r="BE187" s="20">
        <v>0</v>
      </c>
      <c r="BF187" s="20">
        <v>0</v>
      </c>
      <c r="BG187" s="20">
        <v>0</v>
      </c>
      <c r="BH187" s="20">
        <v>0</v>
      </c>
      <c r="BI187" s="20">
        <v>0</v>
      </c>
      <c r="BJ187" s="32" t="e">
        <v>#DIV/0!</v>
      </c>
      <c r="BK187" s="32" t="e">
        <v>#DIV/0!</v>
      </c>
      <c r="BL187" s="255"/>
      <c r="BM187" s="31">
        <v>0</v>
      </c>
      <c r="BN187" s="31">
        <v>0</v>
      </c>
      <c r="BO187" s="31">
        <v>0</v>
      </c>
      <c r="BP187" s="31">
        <v>0</v>
      </c>
      <c r="BQ187" s="31">
        <v>0</v>
      </c>
    </row>
    <row r="188" spans="1:69" ht="18.95" customHeight="1" thickBot="1" x14ac:dyDescent="0.25">
      <c r="A188" s="28" t="s">
        <v>8</v>
      </c>
      <c r="B188" s="28" t="s">
        <v>9</v>
      </c>
      <c r="C188" s="28" t="s">
        <v>10</v>
      </c>
      <c r="D188" s="28" t="s">
        <v>31</v>
      </c>
      <c r="E188" s="29" t="s">
        <v>32</v>
      </c>
      <c r="F188" s="28">
        <v>1</v>
      </c>
      <c r="G188" s="28">
        <v>2</v>
      </c>
      <c r="H188" s="28">
        <v>3</v>
      </c>
      <c r="I188" s="28">
        <v>4</v>
      </c>
      <c r="J188" s="28" t="s">
        <v>21</v>
      </c>
      <c r="K188" s="29" t="s">
        <v>32</v>
      </c>
      <c r="L188" s="28">
        <v>1</v>
      </c>
      <c r="M188" s="28">
        <v>2</v>
      </c>
      <c r="N188" s="28">
        <v>3</v>
      </c>
      <c r="O188" s="28">
        <v>4</v>
      </c>
      <c r="P188" s="28" t="s">
        <v>21</v>
      </c>
      <c r="Q188" s="28" t="s">
        <v>33</v>
      </c>
      <c r="R188" s="29" t="s">
        <v>32</v>
      </c>
      <c r="S188" s="28">
        <v>1</v>
      </c>
      <c r="T188" s="28">
        <v>2</v>
      </c>
      <c r="U188" s="28">
        <v>3</v>
      </c>
      <c r="V188" s="28">
        <v>4</v>
      </c>
      <c r="W188" s="28" t="s">
        <v>21</v>
      </c>
      <c r="X188" s="28" t="s">
        <v>33</v>
      </c>
      <c r="Y188" s="29" t="s">
        <v>32</v>
      </c>
      <c r="Z188" s="28">
        <v>1</v>
      </c>
      <c r="AA188" s="28">
        <v>2</v>
      </c>
      <c r="AB188" s="28">
        <v>3</v>
      </c>
      <c r="AC188" s="28">
        <v>4</v>
      </c>
      <c r="AD188" s="28" t="s">
        <v>21</v>
      </c>
      <c r="AE188" s="28" t="s">
        <v>33</v>
      </c>
      <c r="AG188" s="261">
        <f t="shared" ref="AG188:AI188" si="542">A370</f>
        <v>0</v>
      </c>
      <c r="AH188" s="261">
        <f t="shared" si="542"/>
        <v>0</v>
      </c>
      <c r="AI188" s="261">
        <f t="shared" si="542"/>
        <v>0</v>
      </c>
      <c r="AJ188" s="261" t="str">
        <f t="shared" si="525"/>
        <v>MIRANDOL  2</v>
      </c>
      <c r="AK188" s="172">
        <f t="shared" si="526"/>
        <v>0</v>
      </c>
      <c r="AL188" s="103">
        <f t="shared" si="527"/>
        <v>0</v>
      </c>
      <c r="AM188" s="20">
        <f t="shared" si="528"/>
        <v>0</v>
      </c>
      <c r="AN188" s="20">
        <f t="shared" si="529"/>
        <v>0</v>
      </c>
      <c r="AO188" s="20">
        <f t="shared" si="530"/>
        <v>0</v>
      </c>
      <c r="AP188" s="20">
        <f t="shared" si="531"/>
        <v>0</v>
      </c>
      <c r="AQ188" s="32" t="e">
        <f t="shared" si="532"/>
        <v>#DIV/0!</v>
      </c>
      <c r="AR188" s="32" t="e">
        <f t="shared" si="533"/>
        <v>#DIV/0!</v>
      </c>
      <c r="AT188" s="31">
        <f t="shared" si="534"/>
        <v>0</v>
      </c>
      <c r="AU188" s="31">
        <f t="shared" si="535"/>
        <v>0</v>
      </c>
      <c r="AV188" s="31">
        <f t="shared" si="536"/>
        <v>0</v>
      </c>
      <c r="AW188" s="31">
        <f t="shared" si="537"/>
        <v>0</v>
      </c>
      <c r="AX188" s="31">
        <f t="shared" si="538"/>
        <v>0</v>
      </c>
      <c r="AZ188" s="285">
        <v>0</v>
      </c>
      <c r="BA188" s="285">
        <v>0</v>
      </c>
      <c r="BB188" s="285">
        <v>0</v>
      </c>
      <c r="BC188" s="287" t="s">
        <v>213</v>
      </c>
      <c r="BD188" s="20">
        <v>0</v>
      </c>
      <c r="BE188" s="20">
        <v>0</v>
      </c>
      <c r="BF188" s="20">
        <v>0</v>
      </c>
      <c r="BG188" s="20">
        <v>0</v>
      </c>
      <c r="BH188" s="20">
        <v>0</v>
      </c>
      <c r="BI188" s="20">
        <v>0</v>
      </c>
      <c r="BJ188" s="32" t="e">
        <v>#DIV/0!</v>
      </c>
      <c r="BK188" s="32" t="e">
        <v>#DIV/0!</v>
      </c>
      <c r="BL188" s="255"/>
      <c r="BM188" s="31">
        <v>0</v>
      </c>
      <c r="BN188" s="31">
        <v>0</v>
      </c>
      <c r="BO188" s="31">
        <v>0</v>
      </c>
      <c r="BP188" s="31">
        <v>0</v>
      </c>
      <c r="BQ188" s="31">
        <v>0</v>
      </c>
    </row>
    <row r="189" spans="1:69" ht="18.95" customHeight="1" thickTop="1" x14ac:dyDescent="0.2">
      <c r="A189" s="35" t="s">
        <v>37</v>
      </c>
      <c r="B189" s="36" t="s">
        <v>200</v>
      </c>
      <c r="C189" s="36" t="s">
        <v>201</v>
      </c>
      <c r="D189" s="37">
        <v>7</v>
      </c>
      <c r="E189" s="127">
        <f t="shared" ref="E189:E198" si="543">IF(F189&gt;0,D189*$E$187,0)</f>
        <v>21</v>
      </c>
      <c r="F189" s="38">
        <v>40</v>
      </c>
      <c r="G189" s="38">
        <v>37</v>
      </c>
      <c r="H189" s="38">
        <v>32</v>
      </c>
      <c r="I189" s="38"/>
      <c r="J189" s="39">
        <f t="shared" ref="J189:J198" si="544">F189+G189+H189+I189</f>
        <v>109</v>
      </c>
      <c r="K189" s="40">
        <f t="shared" ref="K189:K198" si="545">IF(L189&gt;0,D189*$K$187,0)</f>
        <v>0</v>
      </c>
      <c r="L189" s="38"/>
      <c r="M189" s="38"/>
      <c r="N189" s="38"/>
      <c r="O189" s="38"/>
      <c r="P189" s="41">
        <f t="shared" ref="P189:P191" si="546">L189+M189+N189+O189</f>
        <v>0</v>
      </c>
      <c r="Q189" s="41">
        <f t="shared" ref="Q189:Q191" si="547">J189+P189</f>
        <v>109</v>
      </c>
      <c r="R189" s="40">
        <f t="shared" ref="R189:R198" si="548">IF(S189&gt;0,D189*$R$187,0)</f>
        <v>21</v>
      </c>
      <c r="S189" s="38">
        <v>36</v>
      </c>
      <c r="T189" s="38">
        <v>41</v>
      </c>
      <c r="U189" s="38">
        <v>37</v>
      </c>
      <c r="V189" s="38"/>
      <c r="W189" s="41">
        <f t="shared" ref="W189:W191" si="549">S189+T189+U189+V189</f>
        <v>114</v>
      </c>
      <c r="X189" s="41">
        <f t="shared" ref="X189:X191" si="550">J189+P189+W189</f>
        <v>223</v>
      </c>
      <c r="Y189" s="40">
        <f t="shared" ref="Y189:Y198" si="551">IF(Z189&gt;0,D189*$Y$187,0)</f>
        <v>21</v>
      </c>
      <c r="Z189" s="38">
        <v>38</v>
      </c>
      <c r="AA189" s="38">
        <v>43</v>
      </c>
      <c r="AB189" s="38">
        <v>38</v>
      </c>
      <c r="AC189" s="38"/>
      <c r="AD189" s="41">
        <f t="shared" ref="AD189:AD191" si="552">Z189+AA189+AB189+AC189</f>
        <v>119</v>
      </c>
      <c r="AE189" s="41">
        <f>J189+P189+W189+AD189</f>
        <v>342</v>
      </c>
      <c r="AG189" s="261">
        <f t="shared" ref="AG189:AI189" si="553">A371</f>
        <v>0</v>
      </c>
      <c r="AH189" s="261">
        <f t="shared" si="553"/>
        <v>0</v>
      </c>
      <c r="AI189" s="261">
        <f t="shared" si="553"/>
        <v>0</v>
      </c>
      <c r="AJ189" s="261" t="str">
        <f t="shared" si="525"/>
        <v>MIRANDOL  2</v>
      </c>
      <c r="AK189" s="172">
        <f t="shared" si="526"/>
        <v>0</v>
      </c>
      <c r="AL189" s="103">
        <f t="shared" si="527"/>
        <v>0</v>
      </c>
      <c r="AM189" s="20">
        <f t="shared" si="528"/>
        <v>0</v>
      </c>
      <c r="AN189" s="20">
        <f t="shared" si="529"/>
        <v>0</v>
      </c>
      <c r="AO189" s="20">
        <f t="shared" si="530"/>
        <v>0</v>
      </c>
      <c r="AP189" s="20">
        <f t="shared" si="531"/>
        <v>0</v>
      </c>
      <c r="AQ189" s="32" t="e">
        <f t="shared" si="532"/>
        <v>#DIV/0!</v>
      </c>
      <c r="AR189" s="32" t="e">
        <f t="shared" si="533"/>
        <v>#DIV/0!</v>
      </c>
      <c r="AT189" s="31">
        <f t="shared" si="534"/>
        <v>0</v>
      </c>
      <c r="AU189" s="31">
        <f t="shared" si="535"/>
        <v>0</v>
      </c>
      <c r="AV189" s="31">
        <f t="shared" si="536"/>
        <v>0</v>
      </c>
      <c r="AW189" s="31">
        <f t="shared" si="537"/>
        <v>0</v>
      </c>
      <c r="AX189" s="31">
        <f t="shared" si="538"/>
        <v>0</v>
      </c>
      <c r="AZ189" s="261">
        <v>0</v>
      </c>
      <c r="BA189" s="261">
        <v>0</v>
      </c>
      <c r="BB189" s="261">
        <v>0</v>
      </c>
      <c r="BC189" s="261" t="s">
        <v>213</v>
      </c>
      <c r="BD189" s="172">
        <v>0</v>
      </c>
      <c r="BE189" s="103">
        <v>0</v>
      </c>
      <c r="BF189" s="20">
        <v>0</v>
      </c>
      <c r="BG189" s="20">
        <v>0</v>
      </c>
      <c r="BH189" s="20">
        <v>0</v>
      </c>
      <c r="BI189" s="20">
        <v>0</v>
      </c>
      <c r="BJ189" s="32" t="e">
        <v>#DIV/0!</v>
      </c>
      <c r="BK189" s="32" t="e">
        <v>#DIV/0!</v>
      </c>
      <c r="BM189" s="31">
        <v>0</v>
      </c>
      <c r="BN189" s="31">
        <v>0</v>
      </c>
      <c r="BO189" s="31">
        <v>0</v>
      </c>
      <c r="BP189" s="31">
        <v>0</v>
      </c>
      <c r="BQ189" s="31">
        <v>0</v>
      </c>
    </row>
    <row r="190" spans="1:69" ht="18.95" customHeight="1" x14ac:dyDescent="0.2">
      <c r="A190" s="52" t="s">
        <v>37</v>
      </c>
      <c r="B190" s="53" t="s">
        <v>160</v>
      </c>
      <c r="C190" s="53" t="s">
        <v>161</v>
      </c>
      <c r="D190" s="54">
        <v>7</v>
      </c>
      <c r="E190" s="55">
        <f t="shared" si="543"/>
        <v>21</v>
      </c>
      <c r="F190" s="56">
        <v>34</v>
      </c>
      <c r="G190" s="56">
        <v>47</v>
      </c>
      <c r="H190" s="56">
        <v>40</v>
      </c>
      <c r="I190" s="56"/>
      <c r="J190" s="57">
        <f t="shared" si="544"/>
        <v>121</v>
      </c>
      <c r="K190" s="29">
        <f t="shared" si="545"/>
        <v>21</v>
      </c>
      <c r="L190" s="56">
        <v>47</v>
      </c>
      <c r="M190" s="56">
        <v>47</v>
      </c>
      <c r="N190" s="56">
        <v>41</v>
      </c>
      <c r="O190" s="56"/>
      <c r="P190" s="58">
        <f t="shared" si="546"/>
        <v>135</v>
      </c>
      <c r="Q190" s="58">
        <f t="shared" si="547"/>
        <v>256</v>
      </c>
      <c r="R190" s="29">
        <f t="shared" si="548"/>
        <v>21</v>
      </c>
      <c r="S190" s="56">
        <v>41</v>
      </c>
      <c r="T190" s="56">
        <v>45</v>
      </c>
      <c r="U190" s="56">
        <v>38</v>
      </c>
      <c r="V190" s="56"/>
      <c r="W190" s="58">
        <f t="shared" si="549"/>
        <v>124</v>
      </c>
      <c r="X190" s="58">
        <f t="shared" si="550"/>
        <v>380</v>
      </c>
      <c r="Y190" s="29">
        <f t="shared" si="551"/>
        <v>21</v>
      </c>
      <c r="Z190" s="56">
        <v>32</v>
      </c>
      <c r="AA190" s="56">
        <v>40</v>
      </c>
      <c r="AB190" s="56">
        <v>32</v>
      </c>
      <c r="AC190" s="56"/>
      <c r="AD190" s="58">
        <f t="shared" si="552"/>
        <v>104</v>
      </c>
      <c r="AE190" s="58">
        <f>J190+P190+W190+AD190</f>
        <v>484</v>
      </c>
      <c r="AG190" s="261">
        <f t="shared" ref="AG190:AI190" si="554">A372</f>
        <v>0</v>
      </c>
      <c r="AH190" s="261">
        <f t="shared" si="554"/>
        <v>0</v>
      </c>
      <c r="AI190" s="261">
        <f t="shared" si="554"/>
        <v>0</v>
      </c>
      <c r="AJ190" s="261" t="str">
        <f t="shared" si="525"/>
        <v>MIRANDOL  2</v>
      </c>
      <c r="AK190" s="172">
        <f t="shared" si="526"/>
        <v>0</v>
      </c>
      <c r="AL190" s="103">
        <f t="shared" si="527"/>
        <v>0</v>
      </c>
      <c r="AM190" s="20">
        <f t="shared" si="528"/>
        <v>0</v>
      </c>
      <c r="AN190" s="20">
        <f t="shared" si="529"/>
        <v>0</v>
      </c>
      <c r="AO190" s="20">
        <f t="shared" si="530"/>
        <v>0</v>
      </c>
      <c r="AP190" s="20">
        <f t="shared" si="531"/>
        <v>0</v>
      </c>
      <c r="AQ190" s="32" t="e">
        <f t="shared" si="532"/>
        <v>#DIV/0!</v>
      </c>
      <c r="AR190" s="32" t="e">
        <f t="shared" si="533"/>
        <v>#DIV/0!</v>
      </c>
      <c r="AT190" s="31">
        <f t="shared" si="534"/>
        <v>0</v>
      </c>
      <c r="AU190" s="31">
        <f t="shared" si="535"/>
        <v>0</v>
      </c>
      <c r="AV190" s="31">
        <f t="shared" si="536"/>
        <v>0</v>
      </c>
      <c r="AW190" s="31">
        <f t="shared" si="537"/>
        <v>0</v>
      </c>
      <c r="AX190" s="31">
        <f t="shared" si="538"/>
        <v>0</v>
      </c>
      <c r="AZ190" s="261">
        <v>0</v>
      </c>
      <c r="BA190" s="261">
        <v>0</v>
      </c>
      <c r="BB190" s="261">
        <v>0</v>
      </c>
      <c r="BC190" s="261" t="s">
        <v>213</v>
      </c>
      <c r="BD190" s="172">
        <v>0</v>
      </c>
      <c r="BE190" s="103">
        <v>0</v>
      </c>
      <c r="BF190" s="20">
        <v>0</v>
      </c>
      <c r="BG190" s="20">
        <v>0</v>
      </c>
      <c r="BH190" s="20">
        <v>0</v>
      </c>
      <c r="BI190" s="20">
        <v>0</v>
      </c>
      <c r="BJ190" s="32" t="e">
        <v>#DIV/0!</v>
      </c>
      <c r="BK190" s="32" t="e">
        <v>#DIV/0!</v>
      </c>
      <c r="BM190" s="31">
        <v>0</v>
      </c>
      <c r="BN190" s="31">
        <v>0</v>
      </c>
      <c r="BO190" s="31">
        <v>0</v>
      </c>
      <c r="BP190" s="31">
        <v>0</v>
      </c>
      <c r="BQ190" s="31">
        <v>0</v>
      </c>
    </row>
    <row r="191" spans="1:69" ht="18.95" customHeight="1" x14ac:dyDescent="0.2">
      <c r="A191" s="52" t="s">
        <v>37</v>
      </c>
      <c r="B191" s="53" t="s">
        <v>220</v>
      </c>
      <c r="C191" s="53" t="s">
        <v>221</v>
      </c>
      <c r="D191" s="54">
        <v>6</v>
      </c>
      <c r="E191" s="55">
        <f t="shared" si="543"/>
        <v>0</v>
      </c>
      <c r="F191" s="56"/>
      <c r="G191" s="56"/>
      <c r="H191" s="56"/>
      <c r="I191" s="56"/>
      <c r="J191" s="58">
        <f t="shared" si="544"/>
        <v>0</v>
      </c>
      <c r="K191" s="29">
        <f t="shared" si="545"/>
        <v>18</v>
      </c>
      <c r="L191" s="56">
        <v>32</v>
      </c>
      <c r="M191" s="56">
        <v>38</v>
      </c>
      <c r="N191" s="56">
        <v>45</v>
      </c>
      <c r="O191" s="56"/>
      <c r="P191" s="58">
        <f t="shared" si="546"/>
        <v>115</v>
      </c>
      <c r="Q191" s="58">
        <f t="shared" si="547"/>
        <v>115</v>
      </c>
      <c r="R191" s="29">
        <f t="shared" si="548"/>
        <v>0</v>
      </c>
      <c r="S191" s="56"/>
      <c r="T191" s="56"/>
      <c r="U191" s="56"/>
      <c r="V191" s="56"/>
      <c r="W191" s="58">
        <f t="shared" si="549"/>
        <v>0</v>
      </c>
      <c r="X191" s="58">
        <f t="shared" si="550"/>
        <v>115</v>
      </c>
      <c r="Y191" s="29">
        <f t="shared" si="551"/>
        <v>0</v>
      </c>
      <c r="Z191" s="56"/>
      <c r="AA191" s="56"/>
      <c r="AB191" s="56"/>
      <c r="AC191" s="56"/>
      <c r="AD191" s="58">
        <f t="shared" si="552"/>
        <v>0</v>
      </c>
      <c r="AE191" s="58">
        <f>J191+P191+W191+AD191</f>
        <v>115</v>
      </c>
      <c r="AG191" s="261">
        <f t="shared" ref="AG191:AI191" si="555">A373</f>
        <v>0</v>
      </c>
      <c r="AH191" s="261">
        <f t="shared" si="555"/>
        <v>0</v>
      </c>
      <c r="AI191" s="261">
        <f t="shared" si="555"/>
        <v>0</v>
      </c>
      <c r="AJ191" s="261" t="str">
        <f t="shared" si="525"/>
        <v>MIRANDOL  2</v>
      </c>
      <c r="AK191" s="172">
        <f t="shared" si="526"/>
        <v>0</v>
      </c>
      <c r="AL191" s="103">
        <f t="shared" si="527"/>
        <v>0</v>
      </c>
      <c r="AM191" s="20">
        <f t="shared" si="528"/>
        <v>0</v>
      </c>
      <c r="AN191" s="20">
        <f t="shared" si="529"/>
        <v>0</v>
      </c>
      <c r="AO191" s="20">
        <f t="shared" si="530"/>
        <v>0</v>
      </c>
      <c r="AP191" s="20">
        <f t="shared" si="531"/>
        <v>0</v>
      </c>
      <c r="AQ191" s="32" t="e">
        <f t="shared" si="532"/>
        <v>#DIV/0!</v>
      </c>
      <c r="AR191" s="32" t="e">
        <f t="shared" si="533"/>
        <v>#DIV/0!</v>
      </c>
      <c r="AT191" s="31">
        <f t="shared" si="534"/>
        <v>0</v>
      </c>
      <c r="AU191" s="31">
        <f t="shared" si="535"/>
        <v>0</v>
      </c>
      <c r="AV191" s="31">
        <f t="shared" si="536"/>
        <v>0</v>
      </c>
      <c r="AW191" s="31">
        <f t="shared" si="537"/>
        <v>0</v>
      </c>
      <c r="AX191" s="31">
        <f t="shared" si="538"/>
        <v>0</v>
      </c>
      <c r="AZ191" s="286">
        <v>0</v>
      </c>
      <c r="BA191" s="286">
        <v>0</v>
      </c>
      <c r="BB191" s="286">
        <v>0</v>
      </c>
      <c r="BC191" s="286" t="s">
        <v>213</v>
      </c>
      <c r="BD191" s="172">
        <v>0</v>
      </c>
      <c r="BE191" s="20">
        <v>0</v>
      </c>
      <c r="BF191" s="20">
        <v>0</v>
      </c>
      <c r="BG191" s="20">
        <v>0</v>
      </c>
      <c r="BH191" s="20">
        <v>0</v>
      </c>
      <c r="BI191" s="20">
        <v>0</v>
      </c>
      <c r="BJ191" s="32" t="e">
        <v>#DIV/0!</v>
      </c>
      <c r="BK191" s="32" t="e">
        <v>#DIV/0!</v>
      </c>
      <c r="BM191" s="31">
        <v>0</v>
      </c>
      <c r="BN191" s="31">
        <v>0</v>
      </c>
      <c r="BO191" s="31">
        <v>0</v>
      </c>
      <c r="BP191" s="31">
        <v>0</v>
      </c>
      <c r="BQ191" s="31">
        <v>0</v>
      </c>
    </row>
    <row r="192" spans="1:69" ht="18.95" customHeight="1" x14ac:dyDescent="0.2">
      <c r="A192" s="52"/>
      <c r="B192" s="53"/>
      <c r="C192" s="53"/>
      <c r="D192" s="54"/>
      <c r="E192" s="55">
        <f t="shared" si="543"/>
        <v>0</v>
      </c>
      <c r="F192" s="56"/>
      <c r="G192" s="56"/>
      <c r="H192" s="56"/>
      <c r="I192" s="56"/>
      <c r="J192" s="58">
        <f t="shared" si="544"/>
        <v>0</v>
      </c>
      <c r="K192" s="29">
        <f t="shared" si="545"/>
        <v>0</v>
      </c>
      <c r="L192" s="56"/>
      <c r="M192" s="56"/>
      <c r="N192" s="56"/>
      <c r="O192" s="56"/>
      <c r="P192" s="58">
        <f t="shared" ref="P192:P198" si="556">L192+M192+N192+O192</f>
        <v>0</v>
      </c>
      <c r="Q192" s="58">
        <f t="shared" ref="Q192:Q198" si="557">J192+P192</f>
        <v>0</v>
      </c>
      <c r="R192" s="29">
        <f t="shared" si="548"/>
        <v>0</v>
      </c>
      <c r="S192" s="56"/>
      <c r="T192" s="56"/>
      <c r="U192" s="56"/>
      <c r="V192" s="56"/>
      <c r="W192" s="58">
        <f t="shared" ref="W192:W198" si="558">S192+T192+U192+V192</f>
        <v>0</v>
      </c>
      <c r="X192" s="58">
        <f t="shared" ref="X192:X198" si="559">J192+P192+W192</f>
        <v>0</v>
      </c>
      <c r="Y192" s="29">
        <f t="shared" si="551"/>
        <v>0</v>
      </c>
      <c r="Z192" s="56"/>
      <c r="AA192" s="56"/>
      <c r="AB192" s="56"/>
      <c r="AC192" s="56"/>
      <c r="AD192" s="58">
        <f t="shared" ref="AD192:AD198" si="560">Z192+AA192+AB192+AC192</f>
        <v>0</v>
      </c>
      <c r="AE192" s="58">
        <f t="shared" ref="AE192:AE198" si="561">J192+P192+W192+AD192</f>
        <v>0</v>
      </c>
      <c r="AG192" s="261" t="str">
        <f>A384</f>
        <v>P</v>
      </c>
      <c r="AH192" s="261" t="str">
        <f>B384</f>
        <v>BEC</v>
      </c>
      <c r="AI192" s="261" t="str">
        <f>C384</f>
        <v>NICOLAS</v>
      </c>
      <c r="AJ192" s="261" t="str">
        <f>$B$381</f>
        <v>MIRANDOL  3</v>
      </c>
      <c r="AK192" s="172">
        <f>D384</f>
        <v>16</v>
      </c>
      <c r="AL192" s="103">
        <f>J384</f>
        <v>87</v>
      </c>
      <c r="AM192" s="20">
        <f>P384</f>
        <v>64</v>
      </c>
      <c r="AN192" s="20">
        <f>W384</f>
        <v>0</v>
      </c>
      <c r="AO192" s="20">
        <f>AD384</f>
        <v>0</v>
      </c>
      <c r="AP192" s="20">
        <f t="shared" si="531"/>
        <v>151</v>
      </c>
      <c r="AQ192" s="32">
        <f t="shared" si="532"/>
        <v>25.166666666666668</v>
      </c>
      <c r="AR192" s="32">
        <f t="shared" si="533"/>
        <v>29.166666666666668</v>
      </c>
      <c r="AT192" s="31">
        <f t="shared" si="534"/>
        <v>3</v>
      </c>
      <c r="AU192" s="31">
        <f t="shared" si="535"/>
        <v>3</v>
      </c>
      <c r="AV192" s="31">
        <f t="shared" si="536"/>
        <v>0</v>
      </c>
      <c r="AW192" s="31">
        <f t="shared" si="537"/>
        <v>0</v>
      </c>
      <c r="AX192" s="31">
        <f t="shared" si="538"/>
        <v>6</v>
      </c>
      <c r="AZ192" s="286">
        <v>0</v>
      </c>
      <c r="BA192" s="286">
        <v>0</v>
      </c>
      <c r="BB192" s="286">
        <v>0</v>
      </c>
      <c r="BC192" s="286" t="s">
        <v>209</v>
      </c>
      <c r="BD192" s="172">
        <v>0</v>
      </c>
      <c r="BE192" s="103">
        <v>0</v>
      </c>
      <c r="BF192" s="20">
        <v>0</v>
      </c>
      <c r="BG192" s="20">
        <v>0</v>
      </c>
      <c r="BH192" s="20">
        <v>0</v>
      </c>
      <c r="BI192" s="20">
        <v>0</v>
      </c>
      <c r="BJ192" s="32" t="e">
        <v>#DIV/0!</v>
      </c>
      <c r="BK192" s="32" t="e">
        <v>#DIV/0!</v>
      </c>
      <c r="BL192" s="257"/>
      <c r="BM192" s="31">
        <v>0</v>
      </c>
      <c r="BN192" s="31">
        <v>0</v>
      </c>
      <c r="BO192" s="31">
        <v>0</v>
      </c>
      <c r="BP192" s="31">
        <v>0</v>
      </c>
      <c r="BQ192" s="31">
        <v>0</v>
      </c>
    </row>
    <row r="193" spans="1:69" ht="18.95" customHeight="1" x14ac:dyDescent="0.2">
      <c r="A193" s="169"/>
      <c r="B193" s="170"/>
      <c r="C193" s="170"/>
      <c r="D193" s="54"/>
      <c r="E193" s="55">
        <f t="shared" si="543"/>
        <v>0</v>
      </c>
      <c r="F193" s="56"/>
      <c r="G193" s="56"/>
      <c r="H193" s="56"/>
      <c r="I193" s="56"/>
      <c r="J193" s="58">
        <f t="shared" si="544"/>
        <v>0</v>
      </c>
      <c r="K193" s="29">
        <f t="shared" si="545"/>
        <v>0</v>
      </c>
      <c r="L193" s="56"/>
      <c r="M193" s="56"/>
      <c r="N193" s="56"/>
      <c r="O193" s="56"/>
      <c r="P193" s="58">
        <f t="shared" si="556"/>
        <v>0</v>
      </c>
      <c r="Q193" s="58">
        <f t="shared" si="557"/>
        <v>0</v>
      </c>
      <c r="R193" s="29">
        <f t="shared" si="548"/>
        <v>0</v>
      </c>
      <c r="S193" s="56"/>
      <c r="T193" s="56"/>
      <c r="U193" s="56"/>
      <c r="V193" s="56"/>
      <c r="W193" s="58">
        <f t="shared" si="558"/>
        <v>0</v>
      </c>
      <c r="X193" s="58">
        <f t="shared" si="559"/>
        <v>0</v>
      </c>
      <c r="Y193" s="29">
        <f t="shared" si="551"/>
        <v>0</v>
      </c>
      <c r="Z193" s="56"/>
      <c r="AA193" s="56"/>
      <c r="AB193" s="56"/>
      <c r="AC193" s="56"/>
      <c r="AD193" s="58">
        <f t="shared" si="560"/>
        <v>0</v>
      </c>
      <c r="AE193" s="58">
        <f t="shared" si="561"/>
        <v>0</v>
      </c>
      <c r="AG193" s="261" t="str">
        <f t="shared" ref="AG193:AI193" si="562">A385</f>
        <v>P</v>
      </c>
      <c r="AH193" s="261" t="str">
        <f t="shared" si="562"/>
        <v>RICHARD</v>
      </c>
      <c r="AI193" s="261" t="str">
        <f t="shared" si="562"/>
        <v>ELIE</v>
      </c>
      <c r="AJ193" s="261" t="str">
        <f t="shared" ref="AJ193:AJ199" si="563">$B$381</f>
        <v>MIRANDOL  3</v>
      </c>
      <c r="AK193" s="172">
        <f t="shared" ref="AK193:AK199" si="564">D385</f>
        <v>19</v>
      </c>
      <c r="AL193" s="103">
        <f t="shared" ref="AL193:AL199" si="565">J385</f>
        <v>101</v>
      </c>
      <c r="AM193" s="20">
        <f t="shared" ref="AM193:AM199" si="566">P385</f>
        <v>0</v>
      </c>
      <c r="AN193" s="20">
        <f t="shared" ref="AN193:AN199" si="567">W385</f>
        <v>100</v>
      </c>
      <c r="AO193" s="20">
        <f t="shared" ref="AO193:AO199" si="568">AD385</f>
        <v>119</v>
      </c>
      <c r="AP193" s="20">
        <f t="shared" ref="AP193:AP200" si="569">SUM(AL193:AO193)</f>
        <v>320</v>
      </c>
      <c r="AQ193" s="32">
        <f t="shared" ref="AQ193:AQ200" si="570">AP193/AX193</f>
        <v>35.555555555555557</v>
      </c>
      <c r="AR193" s="32">
        <f t="shared" ref="AR193:AR200" si="571">AQ193+D333</f>
        <v>40.555555555555557</v>
      </c>
      <c r="AT193" s="31">
        <f t="shared" ref="AT193:AT200" si="572">IF(AL193&gt;0,$H$286,0)</f>
        <v>3</v>
      </c>
      <c r="AU193" s="31">
        <f t="shared" ref="AU193:AU200" si="573">IF(AM193&gt;0,$N$286,0)</f>
        <v>0</v>
      </c>
      <c r="AV193" s="31">
        <f t="shared" ref="AV193:AV200" si="574">IF(AN193&gt;0,$U$286,0)</f>
        <v>3</v>
      </c>
      <c r="AW193" s="31">
        <f t="shared" ref="AW193:AW200" si="575">IF(AO193&gt;0,$AB$286,0)</f>
        <v>3</v>
      </c>
      <c r="AX193" s="31">
        <f t="shared" ref="AX193:AX200" si="576">SUM(AT193:AW193)</f>
        <v>9</v>
      </c>
      <c r="AZ193" s="286">
        <v>0</v>
      </c>
      <c r="BA193" s="286">
        <v>0</v>
      </c>
      <c r="BB193" s="286">
        <v>0</v>
      </c>
      <c r="BC193" s="286" t="s">
        <v>209</v>
      </c>
      <c r="BD193" s="172">
        <v>0</v>
      </c>
      <c r="BE193" s="103">
        <v>0</v>
      </c>
      <c r="BF193" s="20">
        <v>0</v>
      </c>
      <c r="BG193" s="20">
        <v>0</v>
      </c>
      <c r="BH193" s="20">
        <v>0</v>
      </c>
      <c r="BI193" s="20">
        <v>0</v>
      </c>
      <c r="BJ193" s="32" t="e">
        <v>#DIV/0!</v>
      </c>
      <c r="BK193" s="32" t="e">
        <v>#DIV/0!</v>
      </c>
      <c r="BM193" s="31">
        <v>0</v>
      </c>
      <c r="BN193" s="31">
        <v>0</v>
      </c>
      <c r="BO193" s="31">
        <v>0</v>
      </c>
      <c r="BP193" s="31">
        <v>0</v>
      </c>
      <c r="BQ193" s="31">
        <v>0</v>
      </c>
    </row>
    <row r="194" spans="1:69" ht="18.95" customHeight="1" x14ac:dyDescent="0.2">
      <c r="A194" s="169"/>
      <c r="B194" s="170"/>
      <c r="C194" s="170"/>
      <c r="D194" s="54"/>
      <c r="E194" s="55">
        <f t="shared" si="543"/>
        <v>0</v>
      </c>
      <c r="F194" s="56"/>
      <c r="G194" s="56"/>
      <c r="H194" s="56"/>
      <c r="I194" s="56"/>
      <c r="J194" s="58">
        <f t="shared" si="544"/>
        <v>0</v>
      </c>
      <c r="K194" s="29">
        <f t="shared" si="545"/>
        <v>0</v>
      </c>
      <c r="L194" s="56"/>
      <c r="M194" s="56"/>
      <c r="N194" s="56"/>
      <c r="O194" s="56"/>
      <c r="P194" s="58">
        <f t="shared" si="556"/>
        <v>0</v>
      </c>
      <c r="Q194" s="58">
        <f t="shared" si="557"/>
        <v>0</v>
      </c>
      <c r="R194" s="29">
        <f t="shared" si="548"/>
        <v>0</v>
      </c>
      <c r="S194" s="56"/>
      <c r="T194" s="56"/>
      <c r="U194" s="56"/>
      <c r="V194" s="56"/>
      <c r="W194" s="58">
        <f t="shared" si="558"/>
        <v>0</v>
      </c>
      <c r="X194" s="58">
        <f t="shared" si="559"/>
        <v>0</v>
      </c>
      <c r="Y194" s="29">
        <f t="shared" si="551"/>
        <v>0</v>
      </c>
      <c r="Z194" s="247"/>
      <c r="AA194" s="247"/>
      <c r="AB194" s="56"/>
      <c r="AC194" s="56"/>
      <c r="AD194" s="58">
        <f t="shared" si="560"/>
        <v>0</v>
      </c>
      <c r="AE194" s="58">
        <f t="shared" si="561"/>
        <v>0</v>
      </c>
      <c r="AG194" s="261" t="str">
        <f t="shared" ref="AG194:AI194" si="577">A386</f>
        <v>P</v>
      </c>
      <c r="AH194" s="261" t="str">
        <f t="shared" si="577"/>
        <v>RICHARD</v>
      </c>
      <c r="AI194" s="261" t="str">
        <f t="shared" si="577"/>
        <v>BENJAMIN</v>
      </c>
      <c r="AJ194" s="261" t="str">
        <f t="shared" si="563"/>
        <v>MIRANDOL  3</v>
      </c>
      <c r="AK194" s="172">
        <f t="shared" si="564"/>
        <v>13</v>
      </c>
      <c r="AL194" s="103">
        <f t="shared" si="565"/>
        <v>0</v>
      </c>
      <c r="AM194" s="20">
        <f t="shared" si="566"/>
        <v>0</v>
      </c>
      <c r="AN194" s="20">
        <f t="shared" si="567"/>
        <v>100</v>
      </c>
      <c r="AO194" s="20">
        <f t="shared" si="568"/>
        <v>107</v>
      </c>
      <c r="AP194" s="20">
        <f t="shared" si="569"/>
        <v>207</v>
      </c>
      <c r="AQ194" s="32">
        <f t="shared" si="570"/>
        <v>34.5</v>
      </c>
      <c r="AR194" s="32">
        <f t="shared" si="571"/>
        <v>34.5</v>
      </c>
      <c r="AT194" s="31">
        <f t="shared" si="572"/>
        <v>0</v>
      </c>
      <c r="AU194" s="31">
        <f t="shared" si="573"/>
        <v>0</v>
      </c>
      <c r="AV194" s="31">
        <f t="shared" si="574"/>
        <v>3</v>
      </c>
      <c r="AW194" s="31">
        <f t="shared" si="575"/>
        <v>3</v>
      </c>
      <c r="AX194" s="31">
        <f t="shared" si="576"/>
        <v>6</v>
      </c>
      <c r="AZ194" s="261">
        <v>0</v>
      </c>
      <c r="BA194" s="261">
        <v>0</v>
      </c>
      <c r="BB194" s="261">
        <v>0</v>
      </c>
      <c r="BC194" s="261" t="s">
        <v>210</v>
      </c>
      <c r="BD194" s="172">
        <v>0</v>
      </c>
      <c r="BE194" s="103">
        <v>0</v>
      </c>
      <c r="BF194" s="20">
        <v>0</v>
      </c>
      <c r="BG194" s="20">
        <v>0</v>
      </c>
      <c r="BH194" s="20">
        <v>0</v>
      </c>
      <c r="BI194" s="20">
        <v>0</v>
      </c>
      <c r="BJ194" s="32" t="e">
        <v>#DIV/0!</v>
      </c>
      <c r="BK194" s="32" t="e">
        <v>#DIV/0!</v>
      </c>
      <c r="BM194" s="31">
        <v>0</v>
      </c>
      <c r="BN194" s="31">
        <v>0</v>
      </c>
      <c r="BO194" s="31">
        <v>0</v>
      </c>
      <c r="BP194" s="31">
        <v>0</v>
      </c>
      <c r="BQ194" s="31">
        <v>0</v>
      </c>
    </row>
    <row r="195" spans="1:69" ht="18.95" customHeight="1" x14ac:dyDescent="0.2">
      <c r="A195" s="52"/>
      <c r="B195" s="53"/>
      <c r="C195" s="53"/>
      <c r="D195" s="54"/>
      <c r="E195" s="55">
        <f t="shared" si="543"/>
        <v>0</v>
      </c>
      <c r="F195" s="56"/>
      <c r="G195" s="56"/>
      <c r="H195" s="56"/>
      <c r="I195" s="56"/>
      <c r="J195" s="58">
        <f t="shared" si="544"/>
        <v>0</v>
      </c>
      <c r="K195" s="29">
        <f t="shared" si="545"/>
        <v>0</v>
      </c>
      <c r="L195" s="56"/>
      <c r="M195" s="56"/>
      <c r="N195" s="56"/>
      <c r="O195" s="56"/>
      <c r="P195" s="58">
        <f t="shared" si="556"/>
        <v>0</v>
      </c>
      <c r="Q195" s="58">
        <f t="shared" si="557"/>
        <v>0</v>
      </c>
      <c r="R195" s="29">
        <f t="shared" si="548"/>
        <v>0</v>
      </c>
      <c r="S195" s="56"/>
      <c r="T195" s="56"/>
      <c r="U195" s="56"/>
      <c r="V195" s="56"/>
      <c r="W195" s="58">
        <f t="shared" si="558"/>
        <v>0</v>
      </c>
      <c r="X195" s="58">
        <f t="shared" si="559"/>
        <v>0</v>
      </c>
      <c r="Y195" s="29">
        <f t="shared" si="551"/>
        <v>0</v>
      </c>
      <c r="Z195" s="56"/>
      <c r="AA195" s="56"/>
      <c r="AB195" s="56"/>
      <c r="AC195" s="56"/>
      <c r="AD195" s="58">
        <f t="shared" si="560"/>
        <v>0</v>
      </c>
      <c r="AE195" s="58">
        <f t="shared" si="561"/>
        <v>0</v>
      </c>
      <c r="AG195" s="261" t="str">
        <f t="shared" ref="AG195:AI195" si="578">A387</f>
        <v>P</v>
      </c>
      <c r="AH195" s="261" t="str">
        <f t="shared" si="578"/>
        <v>FRAYSSE</v>
      </c>
      <c r="AI195" s="261" t="str">
        <f t="shared" si="578"/>
        <v>SEVERIN</v>
      </c>
      <c r="AJ195" s="261" t="str">
        <f t="shared" si="563"/>
        <v>MIRANDOL  3</v>
      </c>
      <c r="AK195" s="172">
        <f t="shared" si="564"/>
        <v>15</v>
      </c>
      <c r="AL195" s="103">
        <f t="shared" si="565"/>
        <v>0</v>
      </c>
      <c r="AM195" s="20">
        <f t="shared" si="566"/>
        <v>101</v>
      </c>
      <c r="AN195" s="20">
        <f t="shared" si="567"/>
        <v>0</v>
      </c>
      <c r="AO195" s="20">
        <f t="shared" si="568"/>
        <v>0</v>
      </c>
      <c r="AP195" s="20">
        <f t="shared" si="569"/>
        <v>101</v>
      </c>
      <c r="AQ195" s="32">
        <f t="shared" si="570"/>
        <v>33.666666666666664</v>
      </c>
      <c r="AR195" s="32">
        <f t="shared" si="571"/>
        <v>33.666666666666664</v>
      </c>
      <c r="AT195" s="31">
        <f t="shared" si="572"/>
        <v>0</v>
      </c>
      <c r="AU195" s="31">
        <f t="shared" si="573"/>
        <v>3</v>
      </c>
      <c r="AV195" s="31">
        <f t="shared" si="574"/>
        <v>0</v>
      </c>
      <c r="AW195" s="31">
        <f t="shared" si="575"/>
        <v>0</v>
      </c>
      <c r="AX195" s="31">
        <f t="shared" si="576"/>
        <v>3</v>
      </c>
      <c r="AZ195" s="285">
        <v>0</v>
      </c>
      <c r="BA195" s="285">
        <v>0</v>
      </c>
      <c r="BB195" s="285">
        <v>0</v>
      </c>
      <c r="BC195" s="287" t="s">
        <v>210</v>
      </c>
      <c r="BD195" s="20">
        <v>0</v>
      </c>
      <c r="BE195" s="20">
        <v>0</v>
      </c>
      <c r="BF195" s="20">
        <v>0</v>
      </c>
      <c r="BG195" s="20">
        <v>0</v>
      </c>
      <c r="BH195" s="20">
        <v>0</v>
      </c>
      <c r="BI195" s="20">
        <v>0</v>
      </c>
      <c r="BJ195" s="32" t="e">
        <v>#DIV/0!</v>
      </c>
      <c r="BK195" s="32" t="e">
        <v>#DIV/0!</v>
      </c>
      <c r="BL195" s="255"/>
      <c r="BM195" s="31">
        <v>0</v>
      </c>
      <c r="BN195" s="31">
        <v>0</v>
      </c>
      <c r="BO195" s="31">
        <v>0</v>
      </c>
      <c r="BP195" s="31">
        <v>0</v>
      </c>
      <c r="BQ195" s="31">
        <v>0</v>
      </c>
    </row>
    <row r="196" spans="1:69" ht="18.95" customHeight="1" x14ac:dyDescent="0.2">
      <c r="A196" s="52"/>
      <c r="B196" s="87"/>
      <c r="C196" s="87"/>
      <c r="D196" s="54"/>
      <c r="E196" s="55">
        <f t="shared" si="543"/>
        <v>0</v>
      </c>
      <c r="F196" s="56"/>
      <c r="G196" s="56"/>
      <c r="H196" s="56"/>
      <c r="I196" s="56"/>
      <c r="J196" s="58">
        <f t="shared" si="544"/>
        <v>0</v>
      </c>
      <c r="K196" s="29">
        <f t="shared" si="545"/>
        <v>0</v>
      </c>
      <c r="L196" s="56"/>
      <c r="M196" s="56"/>
      <c r="N196" s="56"/>
      <c r="O196" s="56"/>
      <c r="P196" s="58">
        <f t="shared" si="556"/>
        <v>0</v>
      </c>
      <c r="Q196" s="58">
        <f t="shared" si="557"/>
        <v>0</v>
      </c>
      <c r="R196" s="29">
        <f t="shared" si="548"/>
        <v>0</v>
      </c>
      <c r="S196" s="56"/>
      <c r="T196" s="56"/>
      <c r="U196" s="56"/>
      <c r="V196" s="56"/>
      <c r="W196" s="58">
        <f t="shared" si="558"/>
        <v>0</v>
      </c>
      <c r="X196" s="58">
        <f t="shared" si="559"/>
        <v>0</v>
      </c>
      <c r="Y196" s="29">
        <f t="shared" si="551"/>
        <v>0</v>
      </c>
      <c r="Z196" s="56"/>
      <c r="AA196" s="56"/>
      <c r="AB196" s="56"/>
      <c r="AC196" s="56"/>
      <c r="AD196" s="58">
        <f t="shared" si="560"/>
        <v>0</v>
      </c>
      <c r="AE196" s="58">
        <f t="shared" si="561"/>
        <v>0</v>
      </c>
      <c r="AG196" s="261">
        <f t="shared" ref="AG196:AI196" si="579">A388</f>
        <v>0</v>
      </c>
      <c r="AH196" s="261">
        <f t="shared" si="579"/>
        <v>0</v>
      </c>
      <c r="AI196" s="261">
        <f t="shared" si="579"/>
        <v>0</v>
      </c>
      <c r="AJ196" s="261" t="str">
        <f t="shared" si="563"/>
        <v>MIRANDOL  3</v>
      </c>
      <c r="AK196" s="172">
        <f t="shared" si="564"/>
        <v>0</v>
      </c>
      <c r="AL196" s="103">
        <f t="shared" si="565"/>
        <v>0</v>
      </c>
      <c r="AM196" s="20">
        <f t="shared" si="566"/>
        <v>0</v>
      </c>
      <c r="AN196" s="20">
        <f t="shared" si="567"/>
        <v>0</v>
      </c>
      <c r="AO196" s="20">
        <f t="shared" si="568"/>
        <v>0</v>
      </c>
      <c r="AP196" s="20">
        <f t="shared" si="569"/>
        <v>0</v>
      </c>
      <c r="AQ196" s="32" t="e">
        <f t="shared" si="570"/>
        <v>#DIV/0!</v>
      </c>
      <c r="AR196" s="32" t="e">
        <f t="shared" si="571"/>
        <v>#DIV/0!</v>
      </c>
      <c r="AT196" s="31">
        <f t="shared" si="572"/>
        <v>0</v>
      </c>
      <c r="AU196" s="31">
        <f t="shared" si="573"/>
        <v>0</v>
      </c>
      <c r="AV196" s="31">
        <f t="shared" si="574"/>
        <v>0</v>
      </c>
      <c r="AW196" s="31">
        <f t="shared" si="575"/>
        <v>0</v>
      </c>
      <c r="AX196" s="31">
        <f t="shared" si="576"/>
        <v>0</v>
      </c>
      <c r="AZ196" s="285">
        <v>0</v>
      </c>
      <c r="BA196" s="285">
        <v>0</v>
      </c>
      <c r="BB196" s="285">
        <v>0</v>
      </c>
      <c r="BC196" s="287" t="s">
        <v>210</v>
      </c>
      <c r="BD196" s="20">
        <v>0</v>
      </c>
      <c r="BE196" s="20">
        <v>0</v>
      </c>
      <c r="BF196" s="20">
        <v>0</v>
      </c>
      <c r="BG196" s="20">
        <v>0</v>
      </c>
      <c r="BH196" s="20">
        <v>0</v>
      </c>
      <c r="BI196" s="20">
        <v>0</v>
      </c>
      <c r="BJ196" s="32" t="e">
        <v>#DIV/0!</v>
      </c>
      <c r="BK196" s="32" t="e">
        <v>#DIV/0!</v>
      </c>
      <c r="BL196" s="255"/>
      <c r="BM196" s="31">
        <v>0</v>
      </c>
      <c r="BN196" s="31">
        <v>0</v>
      </c>
      <c r="BO196" s="31">
        <v>0</v>
      </c>
      <c r="BP196" s="31">
        <v>0</v>
      </c>
      <c r="BQ196" s="31">
        <v>0</v>
      </c>
    </row>
    <row r="197" spans="1:69" ht="18.95" customHeight="1" x14ac:dyDescent="0.2">
      <c r="A197" s="52"/>
      <c r="B197" s="87"/>
      <c r="C197" s="87"/>
      <c r="D197" s="54"/>
      <c r="E197" s="55">
        <f t="shared" si="543"/>
        <v>0</v>
      </c>
      <c r="F197" s="95"/>
      <c r="G197" s="95"/>
      <c r="H197" s="95"/>
      <c r="I197" s="95"/>
      <c r="J197" s="58">
        <f t="shared" si="544"/>
        <v>0</v>
      </c>
      <c r="K197" s="29">
        <f t="shared" si="545"/>
        <v>0</v>
      </c>
      <c r="L197" s="95"/>
      <c r="M197" s="95"/>
      <c r="N197" s="95"/>
      <c r="O197" s="95"/>
      <c r="P197" s="58">
        <f t="shared" si="556"/>
        <v>0</v>
      </c>
      <c r="Q197" s="58">
        <f t="shared" si="557"/>
        <v>0</v>
      </c>
      <c r="R197" s="29">
        <f t="shared" si="548"/>
        <v>0</v>
      </c>
      <c r="S197" s="95"/>
      <c r="T197" s="95"/>
      <c r="U197" s="95"/>
      <c r="V197" s="95"/>
      <c r="W197" s="58">
        <f t="shared" si="558"/>
        <v>0</v>
      </c>
      <c r="X197" s="58">
        <f t="shared" si="559"/>
        <v>0</v>
      </c>
      <c r="Y197" s="29">
        <f t="shared" si="551"/>
        <v>0</v>
      </c>
      <c r="Z197" s="95"/>
      <c r="AA197" s="95"/>
      <c r="AB197" s="95"/>
      <c r="AC197" s="95"/>
      <c r="AD197" s="58">
        <f t="shared" si="560"/>
        <v>0</v>
      </c>
      <c r="AE197" s="58">
        <f t="shared" si="561"/>
        <v>0</v>
      </c>
      <c r="AG197" s="261">
        <f t="shared" ref="AG197:AI197" si="580">A389</f>
        <v>0</v>
      </c>
      <c r="AH197" s="261">
        <f t="shared" si="580"/>
        <v>0</v>
      </c>
      <c r="AI197" s="261">
        <f t="shared" si="580"/>
        <v>0</v>
      </c>
      <c r="AJ197" s="261" t="str">
        <f t="shared" si="563"/>
        <v>MIRANDOL  3</v>
      </c>
      <c r="AK197" s="172">
        <f t="shared" si="564"/>
        <v>0</v>
      </c>
      <c r="AL197" s="103">
        <f t="shared" si="565"/>
        <v>0</v>
      </c>
      <c r="AM197" s="20">
        <f t="shared" si="566"/>
        <v>0</v>
      </c>
      <c r="AN197" s="20">
        <f t="shared" si="567"/>
        <v>0</v>
      </c>
      <c r="AO197" s="20">
        <f t="shared" si="568"/>
        <v>0</v>
      </c>
      <c r="AP197" s="20">
        <f t="shared" si="569"/>
        <v>0</v>
      </c>
      <c r="AQ197" s="32" t="e">
        <f t="shared" si="570"/>
        <v>#DIV/0!</v>
      </c>
      <c r="AR197" s="32" t="e">
        <f t="shared" si="571"/>
        <v>#DIV/0!</v>
      </c>
      <c r="AT197" s="31">
        <f t="shared" si="572"/>
        <v>0</v>
      </c>
      <c r="AU197" s="31">
        <f t="shared" si="573"/>
        <v>0</v>
      </c>
      <c r="AV197" s="31">
        <f t="shared" si="574"/>
        <v>0</v>
      </c>
      <c r="AW197" s="31">
        <f t="shared" si="575"/>
        <v>0</v>
      </c>
      <c r="AX197" s="31">
        <f t="shared" si="576"/>
        <v>0</v>
      </c>
      <c r="AZ197" s="261">
        <v>0</v>
      </c>
      <c r="BA197" s="261">
        <v>0</v>
      </c>
      <c r="BB197" s="261">
        <v>0</v>
      </c>
      <c r="BC197" s="261" t="s">
        <v>175</v>
      </c>
      <c r="BD197" s="172">
        <v>0</v>
      </c>
      <c r="BE197" s="103">
        <v>0</v>
      </c>
      <c r="BF197" s="20">
        <v>0</v>
      </c>
      <c r="BG197" s="20">
        <v>0</v>
      </c>
      <c r="BH197" s="20">
        <v>0</v>
      </c>
      <c r="BI197" s="20">
        <v>0</v>
      </c>
      <c r="BJ197" s="32" t="e">
        <v>#DIV/0!</v>
      </c>
      <c r="BK197" s="32" t="e">
        <v>#DIV/0!</v>
      </c>
      <c r="BM197" s="31">
        <v>0</v>
      </c>
      <c r="BN197" s="31">
        <v>0</v>
      </c>
      <c r="BO197" s="31">
        <v>0</v>
      </c>
      <c r="BP197" s="31">
        <v>0</v>
      </c>
      <c r="BQ197" s="31">
        <v>0</v>
      </c>
    </row>
    <row r="198" spans="1:69" ht="18.95" customHeight="1" thickBot="1" x14ac:dyDescent="0.25">
      <c r="A198" s="88"/>
      <c r="B198" s="89"/>
      <c r="C198" s="89"/>
      <c r="D198" s="90" t="s">
        <v>84</v>
      </c>
      <c r="E198" s="55">
        <f t="shared" si="543"/>
        <v>0</v>
      </c>
      <c r="F198" s="92"/>
      <c r="G198" s="95"/>
      <c r="H198" s="95"/>
      <c r="I198" s="95"/>
      <c r="J198" s="58">
        <f t="shared" si="544"/>
        <v>0</v>
      </c>
      <c r="K198" s="29">
        <f t="shared" si="545"/>
        <v>0</v>
      </c>
      <c r="L198" s="95"/>
      <c r="M198" s="95"/>
      <c r="N198" s="95"/>
      <c r="O198" s="95"/>
      <c r="P198" s="58">
        <f t="shared" si="556"/>
        <v>0</v>
      </c>
      <c r="Q198" s="58">
        <f t="shared" si="557"/>
        <v>0</v>
      </c>
      <c r="R198" s="29">
        <f t="shared" si="548"/>
        <v>0</v>
      </c>
      <c r="S198" s="95"/>
      <c r="T198" s="95"/>
      <c r="U198" s="95"/>
      <c r="V198" s="95"/>
      <c r="W198" s="58">
        <f t="shared" si="558"/>
        <v>0</v>
      </c>
      <c r="X198" s="58">
        <f t="shared" si="559"/>
        <v>0</v>
      </c>
      <c r="Y198" s="29">
        <f t="shared" si="551"/>
        <v>0</v>
      </c>
      <c r="Z198" s="95"/>
      <c r="AA198" s="95"/>
      <c r="AB198" s="95"/>
      <c r="AC198" s="95"/>
      <c r="AD198" s="58">
        <f t="shared" si="560"/>
        <v>0</v>
      </c>
      <c r="AE198" s="58">
        <f t="shared" si="561"/>
        <v>0</v>
      </c>
      <c r="AG198" s="261">
        <f t="shared" ref="AG198:AI198" si="581">A390</f>
        <v>0</v>
      </c>
      <c r="AH198" s="261">
        <f t="shared" si="581"/>
        <v>0</v>
      </c>
      <c r="AI198" s="261">
        <f t="shared" si="581"/>
        <v>0</v>
      </c>
      <c r="AJ198" s="261" t="str">
        <f t="shared" si="563"/>
        <v>MIRANDOL  3</v>
      </c>
      <c r="AK198" s="172">
        <f t="shared" si="564"/>
        <v>0</v>
      </c>
      <c r="AL198" s="103">
        <f t="shared" si="565"/>
        <v>0</v>
      </c>
      <c r="AM198" s="20">
        <f t="shared" si="566"/>
        <v>0</v>
      </c>
      <c r="AN198" s="20">
        <f t="shared" si="567"/>
        <v>0</v>
      </c>
      <c r="AO198" s="20">
        <f t="shared" si="568"/>
        <v>0</v>
      </c>
      <c r="AP198" s="20">
        <f t="shared" si="569"/>
        <v>0</v>
      </c>
      <c r="AQ198" s="32" t="e">
        <f t="shared" si="570"/>
        <v>#DIV/0!</v>
      </c>
      <c r="AR198" s="32" t="e">
        <f t="shared" si="571"/>
        <v>#DIV/0!</v>
      </c>
      <c r="AT198" s="31">
        <f t="shared" si="572"/>
        <v>0</v>
      </c>
      <c r="AU198" s="31">
        <f t="shared" si="573"/>
        <v>0</v>
      </c>
      <c r="AV198" s="31">
        <f t="shared" si="574"/>
        <v>0</v>
      </c>
      <c r="AW198" s="31">
        <f t="shared" si="575"/>
        <v>0</v>
      </c>
      <c r="AX198" s="31">
        <f t="shared" si="576"/>
        <v>0</v>
      </c>
      <c r="AZ198" s="261">
        <v>0</v>
      </c>
      <c r="BA198" s="261">
        <v>0</v>
      </c>
      <c r="BB198" s="261">
        <v>0</v>
      </c>
      <c r="BC198" s="261" t="s">
        <v>175</v>
      </c>
      <c r="BD198" s="172">
        <v>0</v>
      </c>
      <c r="BE198" s="103">
        <v>0</v>
      </c>
      <c r="BF198" s="20">
        <v>0</v>
      </c>
      <c r="BG198" s="20">
        <v>0</v>
      </c>
      <c r="BH198" s="20">
        <v>0</v>
      </c>
      <c r="BI198" s="20">
        <v>0</v>
      </c>
      <c r="BJ198" s="32" t="e">
        <v>#DIV/0!</v>
      </c>
      <c r="BK198" s="32" t="e">
        <v>#DIV/0!</v>
      </c>
      <c r="BM198" s="31">
        <v>0</v>
      </c>
      <c r="BN198" s="31">
        <v>0</v>
      </c>
      <c r="BO198" s="31">
        <v>0</v>
      </c>
      <c r="BP198" s="31">
        <v>0</v>
      </c>
      <c r="BQ198" s="31">
        <v>0</v>
      </c>
    </row>
    <row r="199" spans="1:69" ht="18.95" customHeight="1" thickTop="1" x14ac:dyDescent="0.2">
      <c r="A199" s="97" t="s">
        <v>88</v>
      </c>
      <c r="B199" s="58"/>
      <c r="C199" s="98"/>
      <c r="D199" s="99">
        <v>0</v>
      </c>
      <c r="E199" s="100">
        <f>SUM(E189:E198)</f>
        <v>42</v>
      </c>
      <c r="F199" s="41">
        <f>SUM(F189:F198)</f>
        <v>74</v>
      </c>
      <c r="G199" s="101">
        <f>SUM(G189:G198)</f>
        <v>84</v>
      </c>
      <c r="H199" s="41">
        <f>SUM(H189:H198)</f>
        <v>72</v>
      </c>
      <c r="I199" s="41"/>
      <c r="J199" s="41" t="s">
        <v>84</v>
      </c>
      <c r="K199" s="102">
        <f>SUM(K189:K198)</f>
        <v>39</v>
      </c>
      <c r="L199" s="41">
        <f>SUM(L189:L198)</f>
        <v>79</v>
      </c>
      <c r="M199" s="101">
        <f>SUM(M189:M198)</f>
        <v>85</v>
      </c>
      <c r="N199" s="101">
        <f>SUM(N189:N198)</f>
        <v>86</v>
      </c>
      <c r="O199" s="41"/>
      <c r="P199" s="41"/>
      <c r="Q199" s="41"/>
      <c r="R199" s="102">
        <f>SUM(R189:R198)</f>
        <v>42</v>
      </c>
      <c r="S199" s="41">
        <f>SUM(S189:S198)</f>
        <v>77</v>
      </c>
      <c r="T199" s="101">
        <f>SUM(T189:T198)</f>
        <v>86</v>
      </c>
      <c r="U199" s="101">
        <f>SUM(U189:U198)</f>
        <v>75</v>
      </c>
      <c r="V199" s="41"/>
      <c r="W199" s="41"/>
      <c r="X199" s="41"/>
      <c r="Y199" s="102">
        <f>SUM(Y189:Y198)</f>
        <v>42</v>
      </c>
      <c r="Z199" s="41">
        <f>SUM(Z189:Z198)</f>
        <v>70</v>
      </c>
      <c r="AA199" s="101">
        <f>SUM(AA189:AA198)</f>
        <v>83</v>
      </c>
      <c r="AB199" s="101">
        <f>SUM(AB189:AB198)</f>
        <v>70</v>
      </c>
      <c r="AC199" s="41"/>
      <c r="AD199" s="41"/>
      <c r="AE199" s="41"/>
      <c r="AG199" s="261">
        <f t="shared" ref="AG199:AI199" si="582">A391</f>
        <v>0</v>
      </c>
      <c r="AH199" s="261">
        <f t="shared" si="582"/>
        <v>0</v>
      </c>
      <c r="AI199" s="261">
        <f t="shared" si="582"/>
        <v>0</v>
      </c>
      <c r="AJ199" s="261" t="str">
        <f t="shared" si="563"/>
        <v>MIRANDOL  3</v>
      </c>
      <c r="AK199" s="172">
        <f t="shared" si="564"/>
        <v>0</v>
      </c>
      <c r="AL199" s="103">
        <f t="shared" si="565"/>
        <v>0</v>
      </c>
      <c r="AM199" s="20">
        <f t="shared" si="566"/>
        <v>0</v>
      </c>
      <c r="AN199" s="20">
        <f t="shared" si="567"/>
        <v>0</v>
      </c>
      <c r="AO199" s="20">
        <f t="shared" si="568"/>
        <v>0</v>
      </c>
      <c r="AP199" s="20">
        <f t="shared" si="569"/>
        <v>0</v>
      </c>
      <c r="AQ199" s="32" t="e">
        <f t="shared" si="570"/>
        <v>#DIV/0!</v>
      </c>
      <c r="AR199" s="32" t="e">
        <f t="shared" si="571"/>
        <v>#DIV/0!</v>
      </c>
      <c r="AT199" s="31">
        <f t="shared" si="572"/>
        <v>0</v>
      </c>
      <c r="AU199" s="31">
        <f t="shared" si="573"/>
        <v>0</v>
      </c>
      <c r="AV199" s="31">
        <f t="shared" si="574"/>
        <v>0</v>
      </c>
      <c r="AW199" s="31">
        <f t="shared" si="575"/>
        <v>0</v>
      </c>
      <c r="AX199" s="31">
        <f t="shared" si="576"/>
        <v>0</v>
      </c>
      <c r="AZ199" s="285">
        <v>0</v>
      </c>
      <c r="BA199" s="285">
        <v>0</v>
      </c>
      <c r="BB199" s="285">
        <v>0</v>
      </c>
      <c r="BC199" s="287" t="s">
        <v>175</v>
      </c>
      <c r="BD199" s="20">
        <v>0</v>
      </c>
      <c r="BE199" s="20">
        <v>0</v>
      </c>
      <c r="BF199" s="20">
        <v>0</v>
      </c>
      <c r="BG199" s="20">
        <v>0</v>
      </c>
      <c r="BH199" s="20">
        <v>0</v>
      </c>
      <c r="BI199" s="20">
        <v>0</v>
      </c>
      <c r="BJ199" s="32" t="e">
        <v>#DIV/0!</v>
      </c>
      <c r="BK199" s="32" t="e">
        <v>#DIV/0!</v>
      </c>
      <c r="BL199" s="255"/>
      <c r="BM199" s="31">
        <v>0</v>
      </c>
      <c r="BN199" s="31">
        <v>0</v>
      </c>
      <c r="BO199" s="31">
        <v>0</v>
      </c>
      <c r="BP199" s="31">
        <v>0</v>
      </c>
      <c r="BQ199" s="31">
        <v>0</v>
      </c>
    </row>
    <row r="200" spans="1:69" ht="18.95" customHeight="1" thickBot="1" x14ac:dyDescent="0.25">
      <c r="A200" s="104" t="s">
        <v>131</v>
      </c>
      <c r="B200" s="105"/>
      <c r="C200" s="105"/>
      <c r="D200" s="105"/>
      <c r="E200" s="105"/>
      <c r="F200" s="105"/>
      <c r="G200" s="105"/>
      <c r="H200" s="296">
        <f>SUM(J189:J198)/($H$186*4)</f>
        <v>19.166666666666668</v>
      </c>
      <c r="I200" s="296"/>
      <c r="J200" s="58">
        <f>F199+G199+H199+I199</f>
        <v>230</v>
      </c>
      <c r="K200" s="107"/>
      <c r="L200" s="106"/>
      <c r="M200" s="296">
        <f>SUM(P189:P198)/($N$186*4)</f>
        <v>20.833333333333332</v>
      </c>
      <c r="N200" s="296"/>
      <c r="O200" s="296"/>
      <c r="P200" s="58">
        <f>SUM(L199:O199)</f>
        <v>250</v>
      </c>
      <c r="Q200" s="105"/>
      <c r="R200" s="108"/>
      <c r="S200" s="105"/>
      <c r="T200" s="105"/>
      <c r="U200" s="296">
        <f>SUM(W189:W198)/($U$186*4)</f>
        <v>19.833333333333332</v>
      </c>
      <c r="V200" s="296"/>
      <c r="W200" s="58">
        <f>SUM(S199:V199)</f>
        <v>238</v>
      </c>
      <c r="X200" s="58"/>
      <c r="Y200" s="108"/>
      <c r="Z200" s="105"/>
      <c r="AA200" s="105"/>
      <c r="AB200" s="296">
        <f>SUM(AD189:AD198)/($AB$186*4)</f>
        <v>18.583333333333332</v>
      </c>
      <c r="AC200" s="296"/>
      <c r="AD200" s="58">
        <f>SUM(Z199:AC199)</f>
        <v>223</v>
      </c>
      <c r="AE200" s="58"/>
      <c r="AG200" s="261" t="str">
        <f>A403</f>
        <v>S</v>
      </c>
      <c r="AH200" s="261" t="str">
        <f>B403</f>
        <v xml:space="preserve">POUJADE </v>
      </c>
      <c r="AI200" s="261" t="str">
        <f>C403</f>
        <v>FREDERIC</v>
      </c>
      <c r="AJ200" s="261" t="str">
        <f>$B$400</f>
        <v>LE SEQUESTRE 2</v>
      </c>
      <c r="AK200" s="172">
        <f>D403</f>
        <v>9</v>
      </c>
      <c r="AL200" s="103">
        <f>J403</f>
        <v>125</v>
      </c>
      <c r="AM200" s="20">
        <f>P403</f>
        <v>116</v>
      </c>
      <c r="AN200" s="20">
        <f>W403</f>
        <v>129</v>
      </c>
      <c r="AO200" s="20">
        <f>AD403</f>
        <v>111</v>
      </c>
      <c r="AP200" s="20">
        <f t="shared" si="569"/>
        <v>481</v>
      </c>
      <c r="AQ200" s="32">
        <f t="shared" si="570"/>
        <v>40.083333333333336</v>
      </c>
      <c r="AR200" s="32">
        <f t="shared" si="571"/>
        <v>40.083333333333336</v>
      </c>
      <c r="AT200" s="31">
        <f t="shared" si="572"/>
        <v>3</v>
      </c>
      <c r="AU200" s="31">
        <f t="shared" si="573"/>
        <v>3</v>
      </c>
      <c r="AV200" s="31">
        <f t="shared" si="574"/>
        <v>3</v>
      </c>
      <c r="AW200" s="31">
        <f t="shared" si="575"/>
        <v>3</v>
      </c>
      <c r="AX200" s="31">
        <f t="shared" si="576"/>
        <v>12</v>
      </c>
      <c r="AZ200" s="286">
        <v>0</v>
      </c>
      <c r="BA200" s="286">
        <v>0</v>
      </c>
      <c r="BB200" s="286">
        <v>0</v>
      </c>
      <c r="BC200" s="286" t="s">
        <v>175</v>
      </c>
      <c r="BD200" s="172">
        <v>0</v>
      </c>
      <c r="BE200" s="103">
        <v>0</v>
      </c>
      <c r="BF200" s="20">
        <v>0</v>
      </c>
      <c r="BG200" s="20">
        <v>0</v>
      </c>
      <c r="BH200" s="20">
        <v>0</v>
      </c>
      <c r="BI200" s="20">
        <v>0</v>
      </c>
      <c r="BJ200" s="32" t="e">
        <v>#DIV/0!</v>
      </c>
      <c r="BK200" s="32" t="e">
        <v>#DIV/0!</v>
      </c>
      <c r="BL200" s="257"/>
      <c r="BM200" s="31">
        <v>0</v>
      </c>
      <c r="BN200" s="31">
        <v>0</v>
      </c>
      <c r="BO200" s="31">
        <v>0</v>
      </c>
      <c r="BP200" s="31">
        <v>0</v>
      </c>
      <c r="BQ200" s="31">
        <v>0</v>
      </c>
    </row>
    <row r="201" spans="1:69" ht="18.95" customHeight="1" thickTop="1" thickBot="1" x14ac:dyDescent="0.25">
      <c r="A201" s="104" t="s">
        <v>93</v>
      </c>
      <c r="B201" s="105"/>
      <c r="C201" s="105"/>
      <c r="D201" s="105"/>
      <c r="E201" s="105"/>
      <c r="F201" s="105"/>
      <c r="G201" s="105"/>
      <c r="H201" s="109" t="s">
        <v>13</v>
      </c>
      <c r="I201" s="110"/>
      <c r="J201" s="111">
        <f>J200+E199</f>
        <v>272</v>
      </c>
      <c r="K201" s="112"/>
      <c r="L201" s="105"/>
      <c r="M201" s="105"/>
      <c r="N201" s="105"/>
      <c r="O201" s="109" t="s">
        <v>13</v>
      </c>
      <c r="P201" s="110"/>
      <c r="Q201" s="111">
        <f>P200+K199</f>
        <v>289</v>
      </c>
      <c r="R201" s="108"/>
      <c r="S201" s="105"/>
      <c r="T201" s="105"/>
      <c r="U201" s="105"/>
      <c r="V201" s="109" t="s">
        <v>13</v>
      </c>
      <c r="W201" s="110"/>
      <c r="X201" s="111">
        <f>R199+W200</f>
        <v>280</v>
      </c>
      <c r="Y201" s="108"/>
      <c r="Z201" s="105"/>
      <c r="AA201" s="105"/>
      <c r="AB201" s="105"/>
      <c r="AC201" s="109" t="s">
        <v>13</v>
      </c>
      <c r="AD201" s="110"/>
      <c r="AE201" s="111">
        <f>Y199+AD200</f>
        <v>265</v>
      </c>
      <c r="AG201" s="261" t="str">
        <f t="shared" ref="AG201:AI201" si="583">A404</f>
        <v>S</v>
      </c>
      <c r="AH201" s="261" t="str">
        <f t="shared" si="583"/>
        <v>KORB</v>
      </c>
      <c r="AI201" s="261" t="str">
        <f t="shared" si="583"/>
        <v>DENIS</v>
      </c>
      <c r="AJ201" s="261" t="str">
        <f t="shared" ref="AJ201:AJ207" si="584">$B$400</f>
        <v>LE SEQUESTRE 2</v>
      </c>
      <c r="AK201" s="172">
        <f t="shared" ref="AK201:AK207" si="585">D404</f>
        <v>14</v>
      </c>
      <c r="AL201" s="103">
        <f t="shared" ref="AL201:AL207" si="586">J404</f>
        <v>107</v>
      </c>
      <c r="AM201" s="20">
        <f t="shared" ref="AM201:AM207" si="587">P404</f>
        <v>103</v>
      </c>
      <c r="AN201" s="20">
        <f t="shared" ref="AN201:AN207" si="588">W404</f>
        <v>107</v>
      </c>
      <c r="AO201" s="20">
        <f t="shared" ref="AO201:AO207" si="589">AD404</f>
        <v>101</v>
      </c>
      <c r="AP201" s="20">
        <f t="shared" ref="AP201:AP208" si="590">SUM(AL201:AO201)</f>
        <v>418</v>
      </c>
      <c r="AQ201" s="32">
        <f t="shared" ref="AQ201:AQ208" si="591">AP201/AX201</f>
        <v>34.833333333333336</v>
      </c>
      <c r="AR201" s="32">
        <f t="shared" ref="AR201:AR208" si="592">AQ201+D341</f>
        <v>34.833333333333336</v>
      </c>
      <c r="AT201" s="31">
        <f t="shared" ref="AT201:AT208" si="593">IF(AL201&gt;0,$H$286,0)</f>
        <v>3</v>
      </c>
      <c r="AU201" s="31">
        <f t="shared" ref="AU201:AU208" si="594">IF(AM201&gt;0,$N$286,0)</f>
        <v>3</v>
      </c>
      <c r="AV201" s="31">
        <f t="shared" ref="AV201:AV208" si="595">IF(AN201&gt;0,$U$286,0)</f>
        <v>3</v>
      </c>
      <c r="AW201" s="31">
        <f t="shared" ref="AW201:AW208" si="596">IF(AO201&gt;0,$AB$286,0)</f>
        <v>3</v>
      </c>
      <c r="AX201" s="31">
        <f t="shared" ref="AX201:AX208" si="597">SUM(AT201:AW201)</f>
        <v>12</v>
      </c>
      <c r="AZ201" s="286">
        <v>0</v>
      </c>
      <c r="BA201" s="286">
        <v>0</v>
      </c>
      <c r="BB201" s="286">
        <v>0</v>
      </c>
      <c r="BC201" s="286" t="s">
        <v>175</v>
      </c>
      <c r="BD201" s="172">
        <v>0</v>
      </c>
      <c r="BE201" s="20">
        <v>0</v>
      </c>
      <c r="BF201" s="20">
        <v>0</v>
      </c>
      <c r="BG201" s="20">
        <v>0</v>
      </c>
      <c r="BH201" s="20">
        <v>0</v>
      </c>
      <c r="BI201" s="20">
        <v>0</v>
      </c>
      <c r="BJ201" s="32" t="e">
        <v>#DIV/0!</v>
      </c>
      <c r="BK201" s="32" t="e">
        <v>#DIV/0!</v>
      </c>
      <c r="BM201" s="31">
        <v>0</v>
      </c>
      <c r="BN201" s="31">
        <v>0</v>
      </c>
      <c r="BO201" s="31">
        <v>0</v>
      </c>
      <c r="BP201" s="31">
        <v>0</v>
      </c>
      <c r="BQ201" s="31">
        <v>0</v>
      </c>
    </row>
    <row r="202" spans="1:69" ht="18.95" customHeight="1" thickTop="1" thickBot="1" x14ac:dyDescent="0.25">
      <c r="A202" s="114" t="s">
        <v>41</v>
      </c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09" t="s">
        <v>13</v>
      </c>
      <c r="P202" s="110"/>
      <c r="Q202" s="111">
        <f>(J201+Q201)</f>
        <v>561</v>
      </c>
      <c r="R202" s="116"/>
      <c r="S202" s="115"/>
      <c r="T202" s="115"/>
      <c r="U202" s="115" t="s">
        <v>84</v>
      </c>
      <c r="V202" s="109" t="s">
        <v>13</v>
      </c>
      <c r="W202" s="110"/>
      <c r="X202" s="111">
        <f>J201+Q201+X201</f>
        <v>841</v>
      </c>
      <c r="Y202" s="116"/>
      <c r="Z202" s="115"/>
      <c r="AA202" s="115"/>
      <c r="AB202" s="115" t="s">
        <v>84</v>
      </c>
      <c r="AC202" s="109" t="s">
        <v>13</v>
      </c>
      <c r="AD202" s="110"/>
      <c r="AE202" s="111">
        <f>J201+Q201+X201+AE201</f>
        <v>1106</v>
      </c>
      <c r="AG202" s="261">
        <f t="shared" ref="AG202:AI202" si="598">A405</f>
        <v>0</v>
      </c>
      <c r="AH202" s="261">
        <f t="shared" si="598"/>
        <v>0</v>
      </c>
      <c r="AI202" s="261">
        <f t="shared" si="598"/>
        <v>0</v>
      </c>
      <c r="AJ202" s="261" t="str">
        <f t="shared" si="584"/>
        <v>LE SEQUESTRE 2</v>
      </c>
      <c r="AK202" s="172">
        <f t="shared" si="585"/>
        <v>0</v>
      </c>
      <c r="AL202" s="103">
        <f t="shared" si="586"/>
        <v>0</v>
      </c>
      <c r="AM202" s="20">
        <f t="shared" si="587"/>
        <v>0</v>
      </c>
      <c r="AN202" s="20">
        <f t="shared" si="588"/>
        <v>0</v>
      </c>
      <c r="AO202" s="20">
        <f t="shared" si="589"/>
        <v>0</v>
      </c>
      <c r="AP202" s="20">
        <f t="shared" si="590"/>
        <v>0</v>
      </c>
      <c r="AQ202" s="32" t="e">
        <f t="shared" si="591"/>
        <v>#DIV/0!</v>
      </c>
      <c r="AR202" s="32" t="e">
        <f t="shared" si="592"/>
        <v>#DIV/0!</v>
      </c>
      <c r="AT202" s="31">
        <f t="shared" si="593"/>
        <v>0</v>
      </c>
      <c r="AU202" s="31">
        <f t="shared" si="594"/>
        <v>0</v>
      </c>
      <c r="AV202" s="31">
        <f t="shared" si="595"/>
        <v>0</v>
      </c>
      <c r="AW202" s="31">
        <f t="shared" si="596"/>
        <v>0</v>
      </c>
      <c r="AX202" s="31">
        <f t="shared" si="597"/>
        <v>0</v>
      </c>
      <c r="AZ202" s="261">
        <v>0</v>
      </c>
      <c r="BA202" s="261">
        <v>0</v>
      </c>
      <c r="BB202" s="261">
        <v>0</v>
      </c>
      <c r="BC202" s="261" t="s">
        <v>175</v>
      </c>
      <c r="BD202" s="172">
        <v>0</v>
      </c>
      <c r="BE202" s="103">
        <v>0</v>
      </c>
      <c r="BF202" s="20">
        <v>0</v>
      </c>
      <c r="BG202" s="20">
        <v>0</v>
      </c>
      <c r="BH202" s="20">
        <v>0</v>
      </c>
      <c r="BI202" s="20">
        <v>0</v>
      </c>
      <c r="BJ202" s="32" t="e">
        <v>#DIV/0!</v>
      </c>
      <c r="BK202" s="32" t="e">
        <v>#DIV/0!</v>
      </c>
      <c r="BM202" s="31">
        <v>0</v>
      </c>
      <c r="BN202" s="31">
        <v>0</v>
      </c>
      <c r="BO202" s="31">
        <v>0</v>
      </c>
      <c r="BP202" s="31">
        <v>0</v>
      </c>
      <c r="BQ202" s="31">
        <v>0</v>
      </c>
    </row>
    <row r="203" spans="1:69" ht="18.95" customHeight="1" thickTop="1" x14ac:dyDescent="0.2">
      <c r="AG203" s="261">
        <f t="shared" ref="AG203:AI203" si="599">A406</f>
        <v>0</v>
      </c>
      <c r="AH203" s="261">
        <f t="shared" si="599"/>
        <v>0</v>
      </c>
      <c r="AI203" s="261">
        <f t="shared" si="599"/>
        <v>0</v>
      </c>
      <c r="AJ203" s="261" t="str">
        <f t="shared" si="584"/>
        <v>LE SEQUESTRE 2</v>
      </c>
      <c r="AK203" s="172">
        <f t="shared" si="585"/>
        <v>0</v>
      </c>
      <c r="AL203" s="103">
        <f t="shared" si="586"/>
        <v>0</v>
      </c>
      <c r="AM203" s="20">
        <f t="shared" si="587"/>
        <v>0</v>
      </c>
      <c r="AN203" s="20">
        <f t="shared" si="588"/>
        <v>0</v>
      </c>
      <c r="AO203" s="20">
        <f t="shared" si="589"/>
        <v>0</v>
      </c>
      <c r="AP203" s="20">
        <f t="shared" si="590"/>
        <v>0</v>
      </c>
      <c r="AQ203" s="32" t="e">
        <f t="shared" si="591"/>
        <v>#DIV/0!</v>
      </c>
      <c r="AR203" s="32" t="e">
        <f t="shared" si="592"/>
        <v>#DIV/0!</v>
      </c>
      <c r="AT203" s="31">
        <f t="shared" si="593"/>
        <v>0</v>
      </c>
      <c r="AU203" s="31">
        <f t="shared" si="594"/>
        <v>0</v>
      </c>
      <c r="AV203" s="31">
        <f t="shared" si="595"/>
        <v>0</v>
      </c>
      <c r="AW203" s="31">
        <f t="shared" si="596"/>
        <v>0</v>
      </c>
      <c r="AX203" s="31">
        <f t="shared" si="597"/>
        <v>0</v>
      </c>
      <c r="AZ203" s="285">
        <v>0</v>
      </c>
      <c r="BA203" s="285">
        <v>0</v>
      </c>
      <c r="BB203" s="285">
        <v>0</v>
      </c>
      <c r="BC203" s="287" t="s">
        <v>176</v>
      </c>
      <c r="BD203" s="20">
        <v>0</v>
      </c>
      <c r="BE203" s="20">
        <v>0</v>
      </c>
      <c r="BF203" s="20">
        <v>0</v>
      </c>
      <c r="BG203" s="20">
        <v>0</v>
      </c>
      <c r="BH203" s="20">
        <v>0</v>
      </c>
      <c r="BI203" s="20">
        <v>0</v>
      </c>
      <c r="BJ203" s="32" t="e">
        <v>#DIV/0!</v>
      </c>
      <c r="BK203" s="32" t="e">
        <v>#DIV/0!</v>
      </c>
      <c r="BL203" s="255"/>
      <c r="BM203" s="31">
        <v>0</v>
      </c>
      <c r="BN203" s="31">
        <v>0</v>
      </c>
      <c r="BO203" s="31">
        <v>0</v>
      </c>
      <c r="BP203" s="31">
        <v>0</v>
      </c>
      <c r="BQ203" s="31">
        <v>0</v>
      </c>
    </row>
    <row r="204" spans="1:69" ht="18.95" customHeight="1" x14ac:dyDescent="0.2">
      <c r="AG204" s="261">
        <f t="shared" ref="AG204:AI204" si="600">A407</f>
        <v>0</v>
      </c>
      <c r="AH204" s="261">
        <f t="shared" si="600"/>
        <v>0</v>
      </c>
      <c r="AI204" s="261">
        <f t="shared" si="600"/>
        <v>0</v>
      </c>
      <c r="AJ204" s="261" t="str">
        <f t="shared" si="584"/>
        <v>LE SEQUESTRE 2</v>
      </c>
      <c r="AK204" s="172">
        <f t="shared" si="585"/>
        <v>0</v>
      </c>
      <c r="AL204" s="103">
        <f t="shared" si="586"/>
        <v>0</v>
      </c>
      <c r="AM204" s="20">
        <f t="shared" si="587"/>
        <v>0</v>
      </c>
      <c r="AN204" s="20">
        <f t="shared" si="588"/>
        <v>0</v>
      </c>
      <c r="AO204" s="20">
        <f t="shared" si="589"/>
        <v>0</v>
      </c>
      <c r="AP204" s="20">
        <f t="shared" si="590"/>
        <v>0</v>
      </c>
      <c r="AQ204" s="32" t="e">
        <f t="shared" si="591"/>
        <v>#DIV/0!</v>
      </c>
      <c r="AR204" s="32" t="e">
        <f t="shared" si="592"/>
        <v>#DIV/0!</v>
      </c>
      <c r="AT204" s="31">
        <f t="shared" si="593"/>
        <v>0</v>
      </c>
      <c r="AU204" s="31">
        <f t="shared" si="594"/>
        <v>0</v>
      </c>
      <c r="AV204" s="31">
        <f t="shared" si="595"/>
        <v>0</v>
      </c>
      <c r="AW204" s="31">
        <f t="shared" si="596"/>
        <v>0</v>
      </c>
      <c r="AX204" s="31">
        <f t="shared" si="597"/>
        <v>0</v>
      </c>
      <c r="AZ204" s="261">
        <v>0</v>
      </c>
      <c r="BA204" s="261">
        <v>0</v>
      </c>
      <c r="BB204" s="261">
        <v>0</v>
      </c>
      <c r="BC204" s="261" t="s">
        <v>176</v>
      </c>
      <c r="BD204" s="172">
        <v>0</v>
      </c>
      <c r="BE204" s="103">
        <v>0</v>
      </c>
      <c r="BF204" s="20">
        <v>0</v>
      </c>
      <c r="BG204" s="20">
        <v>0</v>
      </c>
      <c r="BH204" s="20">
        <v>0</v>
      </c>
      <c r="BI204" s="20">
        <v>0</v>
      </c>
      <c r="BJ204" s="32" t="e">
        <v>#DIV/0!</v>
      </c>
      <c r="BK204" s="32" t="e">
        <v>#DIV/0!</v>
      </c>
      <c r="BM204" s="31">
        <v>0</v>
      </c>
      <c r="BN204" s="31">
        <v>0</v>
      </c>
      <c r="BO204" s="31">
        <v>0</v>
      </c>
      <c r="BP204" s="31">
        <v>0</v>
      </c>
      <c r="BQ204" s="31">
        <v>0</v>
      </c>
    </row>
    <row r="205" spans="1:69" ht="18.95" customHeight="1" thickBot="1" x14ac:dyDescent="0.25">
      <c r="AG205" s="261">
        <f t="shared" ref="AG205:AI205" si="601">A408</f>
        <v>0</v>
      </c>
      <c r="AH205" s="261">
        <f t="shared" si="601"/>
        <v>0</v>
      </c>
      <c r="AI205" s="261">
        <f t="shared" si="601"/>
        <v>0</v>
      </c>
      <c r="AJ205" s="261" t="str">
        <f t="shared" si="584"/>
        <v>LE SEQUESTRE 2</v>
      </c>
      <c r="AK205" s="172">
        <f t="shared" si="585"/>
        <v>0</v>
      </c>
      <c r="AL205" s="103">
        <f t="shared" si="586"/>
        <v>0</v>
      </c>
      <c r="AM205" s="20">
        <f t="shared" si="587"/>
        <v>0</v>
      </c>
      <c r="AN205" s="20">
        <f t="shared" si="588"/>
        <v>0</v>
      </c>
      <c r="AO205" s="20">
        <f t="shared" si="589"/>
        <v>0</v>
      </c>
      <c r="AP205" s="20">
        <f t="shared" si="590"/>
        <v>0</v>
      </c>
      <c r="AQ205" s="32" t="e">
        <f t="shared" si="591"/>
        <v>#DIV/0!</v>
      </c>
      <c r="AR205" s="32" t="e">
        <f t="shared" si="592"/>
        <v>#DIV/0!</v>
      </c>
      <c r="AT205" s="31">
        <f t="shared" si="593"/>
        <v>0</v>
      </c>
      <c r="AU205" s="31">
        <f t="shared" si="594"/>
        <v>0</v>
      </c>
      <c r="AV205" s="31">
        <f t="shared" si="595"/>
        <v>0</v>
      </c>
      <c r="AW205" s="31">
        <f t="shared" si="596"/>
        <v>0</v>
      </c>
      <c r="AX205" s="31">
        <f t="shared" si="597"/>
        <v>0</v>
      </c>
      <c r="AZ205" s="286">
        <v>0</v>
      </c>
      <c r="BA205" s="286">
        <v>0</v>
      </c>
      <c r="BB205" s="286">
        <v>0</v>
      </c>
      <c r="BC205" s="286" t="s">
        <v>176</v>
      </c>
      <c r="BD205" s="172">
        <v>0</v>
      </c>
      <c r="BE205" s="20">
        <v>0</v>
      </c>
      <c r="BF205" s="20">
        <v>0</v>
      </c>
      <c r="BG205" s="20">
        <v>0</v>
      </c>
      <c r="BH205" s="20">
        <v>0</v>
      </c>
      <c r="BI205" s="20">
        <v>0</v>
      </c>
      <c r="BJ205" s="32" t="e">
        <v>#DIV/0!</v>
      </c>
      <c r="BK205" s="32" t="e">
        <v>#DIV/0!</v>
      </c>
      <c r="BL205" s="257"/>
      <c r="BM205" s="31">
        <v>0</v>
      </c>
      <c r="BN205" s="31">
        <v>0</v>
      </c>
      <c r="BO205" s="31">
        <v>0</v>
      </c>
      <c r="BP205" s="31">
        <v>0</v>
      </c>
      <c r="BQ205" s="31">
        <v>0</v>
      </c>
    </row>
    <row r="206" spans="1:69" ht="18.95" customHeight="1" thickTop="1" thickBot="1" x14ac:dyDescent="0.25">
      <c r="A206" s="11"/>
      <c r="B206" s="297" t="s">
        <v>167</v>
      </c>
      <c r="C206" s="297"/>
      <c r="D206" s="297"/>
      <c r="E206" s="298" t="s">
        <v>7</v>
      </c>
      <c r="F206" s="298"/>
      <c r="G206" s="298"/>
      <c r="H206" s="60">
        <f>$H$4</f>
        <v>3</v>
      </c>
      <c r="I206" s="13"/>
      <c r="J206" s="14"/>
      <c r="K206" s="298" t="s">
        <v>7</v>
      </c>
      <c r="L206" s="298"/>
      <c r="M206" s="298"/>
      <c r="N206" s="60">
        <f>$N$4</f>
        <v>3</v>
      </c>
      <c r="O206" s="14"/>
      <c r="P206" s="14"/>
      <c r="Q206" s="14"/>
      <c r="R206" s="298" t="s">
        <v>7</v>
      </c>
      <c r="S206" s="298"/>
      <c r="T206" s="298"/>
      <c r="U206" s="60">
        <f>$U$4</f>
        <v>3</v>
      </c>
      <c r="V206" s="14"/>
      <c r="W206" s="14"/>
      <c r="X206" s="14"/>
      <c r="Y206" s="298" t="s">
        <v>7</v>
      </c>
      <c r="Z206" s="298"/>
      <c r="AA206" s="298"/>
      <c r="AB206" s="60">
        <v>3</v>
      </c>
      <c r="AC206" s="14"/>
      <c r="AD206" s="14"/>
      <c r="AE206" s="14"/>
      <c r="AG206" s="261">
        <f t="shared" ref="AG206:AI206" si="602">A409</f>
        <v>0</v>
      </c>
      <c r="AH206" s="261">
        <f t="shared" si="602"/>
        <v>0</v>
      </c>
      <c r="AI206" s="261">
        <f t="shared" si="602"/>
        <v>0</v>
      </c>
      <c r="AJ206" s="261" t="str">
        <f t="shared" si="584"/>
        <v>LE SEQUESTRE 2</v>
      </c>
      <c r="AK206" s="172">
        <f t="shared" si="585"/>
        <v>0</v>
      </c>
      <c r="AL206" s="103">
        <f t="shared" si="586"/>
        <v>0</v>
      </c>
      <c r="AM206" s="20">
        <f t="shared" si="587"/>
        <v>0</v>
      </c>
      <c r="AN206" s="20">
        <f t="shared" si="588"/>
        <v>0</v>
      </c>
      <c r="AO206" s="20">
        <f t="shared" si="589"/>
        <v>0</v>
      </c>
      <c r="AP206" s="20">
        <f t="shared" si="590"/>
        <v>0</v>
      </c>
      <c r="AQ206" s="32" t="e">
        <f t="shared" si="591"/>
        <v>#DIV/0!</v>
      </c>
      <c r="AR206" s="32" t="e">
        <f t="shared" si="592"/>
        <v>#DIV/0!</v>
      </c>
      <c r="AT206" s="31">
        <f t="shared" si="593"/>
        <v>0</v>
      </c>
      <c r="AU206" s="31">
        <f t="shared" si="594"/>
        <v>0</v>
      </c>
      <c r="AV206" s="31">
        <f t="shared" si="595"/>
        <v>0</v>
      </c>
      <c r="AW206" s="31">
        <f t="shared" si="596"/>
        <v>0</v>
      </c>
      <c r="AX206" s="31">
        <f t="shared" si="597"/>
        <v>0</v>
      </c>
      <c r="AZ206" s="285">
        <v>0</v>
      </c>
      <c r="BA206" s="285">
        <v>0</v>
      </c>
      <c r="BB206" s="285">
        <v>0</v>
      </c>
      <c r="BC206" s="288" t="s">
        <v>176</v>
      </c>
      <c r="BD206" s="20">
        <v>0</v>
      </c>
      <c r="BE206" s="103">
        <v>0</v>
      </c>
      <c r="BF206" s="20">
        <v>0</v>
      </c>
      <c r="BG206" s="20">
        <v>0</v>
      </c>
      <c r="BH206" s="20">
        <v>0</v>
      </c>
      <c r="BI206" s="20">
        <v>0</v>
      </c>
      <c r="BJ206" s="32" t="e">
        <v>#DIV/0!</v>
      </c>
      <c r="BK206" s="32" t="e">
        <v>#DIV/0!</v>
      </c>
      <c r="BL206" s="255"/>
      <c r="BM206" s="31">
        <v>0</v>
      </c>
      <c r="BN206" s="31">
        <v>0</v>
      </c>
      <c r="BO206" s="31">
        <v>0</v>
      </c>
      <c r="BP206" s="31">
        <v>0</v>
      </c>
      <c r="BQ206" s="31">
        <v>0</v>
      </c>
    </row>
    <row r="207" spans="1:69" ht="18.95" customHeight="1" thickTop="1" x14ac:dyDescent="0.2">
      <c r="A207" s="16"/>
      <c r="B207" s="17" t="s">
        <v>22</v>
      </c>
      <c r="C207" s="17"/>
      <c r="D207" s="17"/>
      <c r="E207" s="18">
        <f>$H$4</f>
        <v>3</v>
      </c>
      <c r="F207" s="294" t="str">
        <f>$F$5</f>
        <v>VALENCE</v>
      </c>
      <c r="G207" s="294"/>
      <c r="H207" s="294"/>
      <c r="I207" s="294"/>
      <c r="J207" s="294"/>
      <c r="K207" s="18">
        <f>$N$4</f>
        <v>3</v>
      </c>
      <c r="L207" s="294" t="str">
        <f>$L$5</f>
        <v>TOULOUSE</v>
      </c>
      <c r="M207" s="294"/>
      <c r="N207" s="294"/>
      <c r="O207" s="294"/>
      <c r="P207" s="294"/>
      <c r="Q207" s="294"/>
      <c r="R207" s="18">
        <f>$U$4</f>
        <v>3</v>
      </c>
      <c r="S207" s="294" t="str">
        <f>$S$5</f>
        <v>LE SEQUESTRE</v>
      </c>
      <c r="T207" s="294"/>
      <c r="U207" s="294"/>
      <c r="V207" s="294"/>
      <c r="W207" s="294"/>
      <c r="X207" s="294"/>
      <c r="Y207" s="18">
        <f>$AB$4</f>
        <v>3</v>
      </c>
      <c r="Z207" s="295" t="str">
        <f>$Z$5</f>
        <v>MIRANDOL</v>
      </c>
      <c r="AA207" s="295"/>
      <c r="AB207" s="295"/>
      <c r="AC207" s="295"/>
      <c r="AD207" s="295"/>
      <c r="AE207" s="295"/>
      <c r="AG207" s="261">
        <f t="shared" ref="AG207:AI207" si="603">A410</f>
        <v>0</v>
      </c>
      <c r="AH207" s="261">
        <f t="shared" si="603"/>
        <v>0</v>
      </c>
      <c r="AI207" s="261">
        <f t="shared" si="603"/>
        <v>0</v>
      </c>
      <c r="AJ207" s="261" t="str">
        <f t="shared" si="584"/>
        <v>LE SEQUESTRE 2</v>
      </c>
      <c r="AK207" s="172">
        <f t="shared" si="585"/>
        <v>0</v>
      </c>
      <c r="AL207" s="103">
        <f t="shared" si="586"/>
        <v>0</v>
      </c>
      <c r="AM207" s="20">
        <f t="shared" si="587"/>
        <v>0</v>
      </c>
      <c r="AN207" s="20">
        <f t="shared" si="588"/>
        <v>0</v>
      </c>
      <c r="AO207" s="20">
        <f t="shared" si="589"/>
        <v>0</v>
      </c>
      <c r="AP207" s="20">
        <f t="shared" si="590"/>
        <v>0</v>
      </c>
      <c r="AQ207" s="32" t="e">
        <f t="shared" si="591"/>
        <v>#DIV/0!</v>
      </c>
      <c r="AR207" s="32" t="e">
        <f t="shared" si="592"/>
        <v>#DIV/0!</v>
      </c>
      <c r="AT207" s="31">
        <f t="shared" si="593"/>
        <v>0</v>
      </c>
      <c r="AU207" s="31">
        <f t="shared" si="594"/>
        <v>0</v>
      </c>
      <c r="AV207" s="31">
        <f t="shared" si="595"/>
        <v>0</v>
      </c>
      <c r="AW207" s="31">
        <f t="shared" si="596"/>
        <v>0</v>
      </c>
      <c r="AX207" s="31">
        <f t="shared" si="597"/>
        <v>0</v>
      </c>
      <c r="AZ207" s="261">
        <v>0</v>
      </c>
      <c r="BA207" s="261">
        <v>0</v>
      </c>
      <c r="BB207" s="261">
        <v>0</v>
      </c>
      <c r="BC207" s="261" t="s">
        <v>177</v>
      </c>
      <c r="BD207" s="172">
        <v>0</v>
      </c>
      <c r="BE207" s="103">
        <v>0</v>
      </c>
      <c r="BF207" s="20">
        <v>0</v>
      </c>
      <c r="BG207" s="20">
        <v>0</v>
      </c>
      <c r="BH207" s="20">
        <v>0</v>
      </c>
      <c r="BI207" s="20">
        <v>0</v>
      </c>
      <c r="BJ207" s="32" t="e">
        <v>#DIV/0!</v>
      </c>
      <c r="BK207" s="32" t="e">
        <v>#DIV/0!</v>
      </c>
      <c r="BM207" s="31">
        <v>0</v>
      </c>
      <c r="BN207" s="31">
        <v>0</v>
      </c>
      <c r="BO207" s="31">
        <v>0</v>
      </c>
      <c r="BP207" s="31">
        <v>0</v>
      </c>
      <c r="BQ207" s="31">
        <v>0</v>
      </c>
    </row>
    <row r="208" spans="1:69" ht="18.95" customHeight="1" thickBot="1" x14ac:dyDescent="0.25">
      <c r="A208" s="28" t="s">
        <v>8</v>
      </c>
      <c r="B208" s="28" t="s">
        <v>9</v>
      </c>
      <c r="C208" s="28" t="s">
        <v>10</v>
      </c>
      <c r="D208" s="28" t="s">
        <v>31</v>
      </c>
      <c r="E208" s="29" t="s">
        <v>32</v>
      </c>
      <c r="F208" s="28">
        <v>1</v>
      </c>
      <c r="G208" s="28">
        <v>2</v>
      </c>
      <c r="H208" s="28">
        <v>3</v>
      </c>
      <c r="I208" s="28">
        <v>4</v>
      </c>
      <c r="J208" s="28" t="s">
        <v>21</v>
      </c>
      <c r="K208" s="29" t="s">
        <v>32</v>
      </c>
      <c r="L208" s="28">
        <v>1</v>
      </c>
      <c r="M208" s="28">
        <v>2</v>
      </c>
      <c r="N208" s="28">
        <v>3</v>
      </c>
      <c r="O208" s="28">
        <v>4</v>
      </c>
      <c r="P208" s="28" t="s">
        <v>21</v>
      </c>
      <c r="Q208" s="28" t="s">
        <v>33</v>
      </c>
      <c r="R208" s="29" t="s">
        <v>32</v>
      </c>
      <c r="S208" s="28">
        <v>1</v>
      </c>
      <c r="T208" s="28">
        <v>2</v>
      </c>
      <c r="U208" s="28">
        <v>3</v>
      </c>
      <c r="V208" s="28">
        <v>4</v>
      </c>
      <c r="W208" s="28" t="s">
        <v>21</v>
      </c>
      <c r="X208" s="28" t="s">
        <v>33</v>
      </c>
      <c r="Y208" s="29" t="s">
        <v>32</v>
      </c>
      <c r="Z208" s="28">
        <v>1</v>
      </c>
      <c r="AA208" s="28">
        <v>2</v>
      </c>
      <c r="AB208" s="28">
        <v>3</v>
      </c>
      <c r="AC208" s="28">
        <v>4</v>
      </c>
      <c r="AD208" s="28" t="s">
        <v>21</v>
      </c>
      <c r="AE208" s="28" t="s">
        <v>33</v>
      </c>
      <c r="AG208" s="261" t="str">
        <f>A422</f>
        <v>E</v>
      </c>
      <c r="AH208" s="261" t="str">
        <f>B422</f>
        <v>SENAC</v>
      </c>
      <c r="AI208" s="261" t="str">
        <f>C422</f>
        <v>SERGE</v>
      </c>
      <c r="AJ208" s="261" t="str">
        <f>$B$419</f>
        <v>SAVE ET GARONNE 3</v>
      </c>
      <c r="AK208" s="172">
        <f>D422</f>
        <v>6</v>
      </c>
      <c r="AL208" s="103">
        <f>J422</f>
        <v>117</v>
      </c>
      <c r="AM208" s="20">
        <f>P422</f>
        <v>137</v>
      </c>
      <c r="AN208" s="20">
        <f>W422</f>
        <v>144</v>
      </c>
      <c r="AO208" s="20">
        <f>AD422</f>
        <v>121</v>
      </c>
      <c r="AP208" s="20">
        <f t="shared" si="590"/>
        <v>519</v>
      </c>
      <c r="AQ208" s="32">
        <f t="shared" si="591"/>
        <v>43.25</v>
      </c>
      <c r="AR208" s="32">
        <f t="shared" si="592"/>
        <v>55.25</v>
      </c>
      <c r="AT208" s="31">
        <f t="shared" si="593"/>
        <v>3</v>
      </c>
      <c r="AU208" s="31">
        <f t="shared" si="594"/>
        <v>3</v>
      </c>
      <c r="AV208" s="31">
        <f t="shared" si="595"/>
        <v>3</v>
      </c>
      <c r="AW208" s="31">
        <f t="shared" si="596"/>
        <v>3</v>
      </c>
      <c r="AX208" s="31">
        <f t="shared" si="597"/>
        <v>12</v>
      </c>
      <c r="AZ208" s="285">
        <v>0</v>
      </c>
      <c r="BA208" s="285">
        <v>0</v>
      </c>
      <c r="BB208" s="285">
        <v>0</v>
      </c>
      <c r="BC208" s="287" t="s">
        <v>177</v>
      </c>
      <c r="BD208" s="20">
        <v>0</v>
      </c>
      <c r="BE208" s="20">
        <v>0</v>
      </c>
      <c r="BF208" s="20">
        <v>0</v>
      </c>
      <c r="BG208" s="20">
        <v>0</v>
      </c>
      <c r="BH208" s="20">
        <v>0</v>
      </c>
      <c r="BI208" s="20">
        <v>0</v>
      </c>
      <c r="BJ208" s="32" t="e">
        <v>#DIV/0!</v>
      </c>
      <c r="BK208" s="32" t="e">
        <v>#DIV/0!</v>
      </c>
      <c r="BL208" s="255"/>
      <c r="BM208" s="31">
        <v>0</v>
      </c>
      <c r="BN208" s="31">
        <v>0</v>
      </c>
      <c r="BO208" s="31">
        <v>0</v>
      </c>
      <c r="BP208" s="31">
        <v>0</v>
      </c>
      <c r="BQ208" s="31">
        <v>0</v>
      </c>
    </row>
    <row r="209" spans="1:69" ht="18.95" customHeight="1" thickTop="1" x14ac:dyDescent="0.2">
      <c r="A209" s="35" t="s">
        <v>26</v>
      </c>
      <c r="B209" s="36" t="s">
        <v>67</v>
      </c>
      <c r="C209" s="36" t="s">
        <v>68</v>
      </c>
      <c r="D209" s="37">
        <v>9</v>
      </c>
      <c r="E209" s="127">
        <f t="shared" ref="E209:E218" si="604">IF(F209&gt;0,D209*$E$207,0)</f>
        <v>0</v>
      </c>
      <c r="F209" s="38"/>
      <c r="G209" s="38"/>
      <c r="H209" s="38"/>
      <c r="I209" s="38"/>
      <c r="J209" s="39">
        <f t="shared" ref="J209:J218" si="605">F209+G209+H209+I209</f>
        <v>0</v>
      </c>
      <c r="K209" s="40">
        <f t="shared" ref="K209:K218" si="606">IF(L209&gt;0,D209*$K$207,0)</f>
        <v>27</v>
      </c>
      <c r="L209" s="38">
        <v>35</v>
      </c>
      <c r="M209" s="38">
        <v>40</v>
      </c>
      <c r="N209" s="38">
        <v>37</v>
      </c>
      <c r="O209" s="38"/>
      <c r="P209" s="41">
        <f t="shared" ref="P209:P211" si="607">L209+M209+N209+O209</f>
        <v>112</v>
      </c>
      <c r="Q209" s="41">
        <f t="shared" ref="Q209:Q211" si="608">J209+P209</f>
        <v>112</v>
      </c>
      <c r="R209" s="40">
        <f t="shared" ref="R209:R218" si="609">IF(S209&gt;0,D209*$R$207,0)</f>
        <v>27</v>
      </c>
      <c r="S209" s="38">
        <v>35</v>
      </c>
      <c r="T209" s="38">
        <v>40</v>
      </c>
      <c r="U209" s="38">
        <v>34</v>
      </c>
      <c r="V209" s="38">
        <v>0</v>
      </c>
      <c r="W209" s="41">
        <f t="shared" ref="W209:W211" si="610">S209+T209+U209+V209</f>
        <v>109</v>
      </c>
      <c r="X209" s="41">
        <f t="shared" ref="X209:X211" si="611">J209+P209+W209</f>
        <v>221</v>
      </c>
      <c r="Y209" s="40">
        <f t="shared" ref="Y209:Y218" si="612">IF(Z209&gt;0,D209*$Y$207,0)</f>
        <v>0</v>
      </c>
      <c r="Z209" s="38"/>
      <c r="AA209" s="38"/>
      <c r="AB209" s="38"/>
      <c r="AC209" s="38"/>
      <c r="AD209" s="41">
        <f t="shared" ref="AD209:AD211" si="613">Z209+AA209+AB209+AC209</f>
        <v>0</v>
      </c>
      <c r="AE209" s="41">
        <f t="shared" ref="AE209:AE211" si="614">J209+P209+W209+AD209</f>
        <v>221</v>
      </c>
      <c r="AG209" s="261" t="str">
        <f t="shared" ref="AG209:AI209" si="615">A423</f>
        <v>S</v>
      </c>
      <c r="AH209" s="261" t="str">
        <f t="shared" si="615"/>
        <v>BRUN</v>
      </c>
      <c r="AI209" s="261" t="str">
        <f t="shared" si="615"/>
        <v>XAVIER</v>
      </c>
      <c r="AJ209" s="261" t="str">
        <f t="shared" ref="AJ209:AJ215" si="616">$B$419</f>
        <v>SAVE ET GARONNE 3</v>
      </c>
      <c r="AK209" s="172">
        <f t="shared" ref="AK209:AK215" si="617">D423</f>
        <v>10</v>
      </c>
      <c r="AL209" s="103">
        <f t="shared" ref="AL209:AL215" si="618">J423</f>
        <v>91</v>
      </c>
      <c r="AM209" s="20">
        <f t="shared" ref="AM209:AM215" si="619">P423</f>
        <v>0</v>
      </c>
      <c r="AN209" s="20">
        <f t="shared" ref="AN209:AN215" si="620">W423</f>
        <v>0</v>
      </c>
      <c r="AO209" s="20">
        <f t="shared" ref="AO209:AO215" si="621">AD423</f>
        <v>0</v>
      </c>
      <c r="AP209" s="20">
        <f t="shared" ref="AP209:AP216" si="622">SUM(AL209:AO209)</f>
        <v>91</v>
      </c>
      <c r="AQ209" s="32">
        <f t="shared" ref="AQ209:AQ216" si="623">AP209/AX209</f>
        <v>30.333333333333332</v>
      </c>
      <c r="AR209" s="32">
        <f t="shared" ref="AR209:AR216" si="624">AQ209+D349</f>
        <v>39.333333333333329</v>
      </c>
      <c r="AT209" s="31">
        <f t="shared" ref="AT209:AT216" si="625">IF(AL209&gt;0,$H$286,0)</f>
        <v>3</v>
      </c>
      <c r="AU209" s="31">
        <f t="shared" ref="AU209:AU216" si="626">IF(AM209&gt;0,$N$286,0)</f>
        <v>0</v>
      </c>
      <c r="AV209" s="31">
        <f t="shared" ref="AV209:AV216" si="627">IF(AN209&gt;0,$U$286,0)</f>
        <v>0</v>
      </c>
      <c r="AW209" s="31">
        <f t="shared" ref="AW209:AW216" si="628">IF(AO209&gt;0,$AB$286,0)</f>
        <v>0</v>
      </c>
      <c r="AX209" s="31">
        <f t="shared" ref="AX209:AX216" si="629">SUM(AT209:AW209)</f>
        <v>3</v>
      </c>
      <c r="AZ209" s="261">
        <v>0</v>
      </c>
      <c r="BA209" s="261">
        <v>0</v>
      </c>
      <c r="BB209" s="261">
        <v>0</v>
      </c>
      <c r="BC209" s="261" t="s">
        <v>177</v>
      </c>
      <c r="BD209" s="172">
        <v>0</v>
      </c>
      <c r="BE209" s="103">
        <v>0</v>
      </c>
      <c r="BF209" s="20">
        <v>0</v>
      </c>
      <c r="BG209" s="20">
        <v>0</v>
      </c>
      <c r="BH209" s="20">
        <v>0</v>
      </c>
      <c r="BI209" s="20">
        <v>0</v>
      </c>
      <c r="BJ209" s="32" t="e">
        <v>#DIV/0!</v>
      </c>
      <c r="BK209" s="32" t="e">
        <v>#DIV/0!</v>
      </c>
      <c r="BM209" s="31">
        <v>0</v>
      </c>
      <c r="BN209" s="31">
        <v>0</v>
      </c>
      <c r="BO209" s="31">
        <v>0</v>
      </c>
      <c r="BP209" s="31">
        <v>0</v>
      </c>
      <c r="BQ209" s="31">
        <v>0</v>
      </c>
    </row>
    <row r="210" spans="1:69" ht="21" customHeight="1" x14ac:dyDescent="0.2">
      <c r="A210" s="52" t="s">
        <v>102</v>
      </c>
      <c r="B210" s="53" t="s">
        <v>127</v>
      </c>
      <c r="C210" s="53" t="s">
        <v>128</v>
      </c>
      <c r="D210" s="54">
        <v>15</v>
      </c>
      <c r="E210" s="55">
        <f t="shared" si="604"/>
        <v>45</v>
      </c>
      <c r="F210" s="56">
        <v>43</v>
      </c>
      <c r="G210" s="56">
        <v>37</v>
      </c>
      <c r="H210" s="56">
        <v>43</v>
      </c>
      <c r="I210" s="56"/>
      <c r="J210" s="57">
        <f t="shared" si="605"/>
        <v>123</v>
      </c>
      <c r="K210" s="29">
        <f t="shared" si="606"/>
        <v>45</v>
      </c>
      <c r="L210" s="56">
        <v>37</v>
      </c>
      <c r="M210" s="56">
        <v>32</v>
      </c>
      <c r="N210" s="56">
        <v>32</v>
      </c>
      <c r="O210" s="56"/>
      <c r="P210" s="58">
        <f t="shared" si="607"/>
        <v>101</v>
      </c>
      <c r="Q210" s="58">
        <f t="shared" si="608"/>
        <v>224</v>
      </c>
      <c r="R210" s="29">
        <f t="shared" si="609"/>
        <v>45</v>
      </c>
      <c r="S210" s="56">
        <v>39</v>
      </c>
      <c r="T210" s="56">
        <v>32</v>
      </c>
      <c r="U210" s="56">
        <v>41</v>
      </c>
      <c r="V210" s="56"/>
      <c r="W210" s="58">
        <f t="shared" si="610"/>
        <v>112</v>
      </c>
      <c r="X210" s="58">
        <f t="shared" si="611"/>
        <v>336</v>
      </c>
      <c r="Y210" s="29">
        <f t="shared" si="612"/>
        <v>45</v>
      </c>
      <c r="Z210" s="56">
        <v>27</v>
      </c>
      <c r="AA210" s="56">
        <v>25</v>
      </c>
      <c r="AB210" s="56">
        <v>40</v>
      </c>
      <c r="AC210" s="56"/>
      <c r="AD210" s="58">
        <f t="shared" si="613"/>
        <v>92</v>
      </c>
      <c r="AE210" s="58">
        <f t="shared" si="614"/>
        <v>428</v>
      </c>
      <c r="AG210" s="261" t="str">
        <f t="shared" ref="AG210:AI210" si="630">A424</f>
        <v>E</v>
      </c>
      <c r="AH210" s="261" t="str">
        <f t="shared" si="630"/>
        <v xml:space="preserve">FORT </v>
      </c>
      <c r="AI210" s="261" t="str">
        <f t="shared" si="630"/>
        <v>GILLES</v>
      </c>
      <c r="AJ210" s="261" t="str">
        <f t="shared" si="616"/>
        <v>SAVE ET GARONNE 3</v>
      </c>
      <c r="AK210" s="172">
        <f t="shared" si="617"/>
        <v>4</v>
      </c>
      <c r="AL210" s="103">
        <f t="shared" si="618"/>
        <v>0</v>
      </c>
      <c r="AM210" s="20">
        <f t="shared" si="619"/>
        <v>0</v>
      </c>
      <c r="AN210" s="20">
        <f t="shared" si="620"/>
        <v>0</v>
      </c>
      <c r="AO210" s="20">
        <f t="shared" si="621"/>
        <v>0</v>
      </c>
      <c r="AP210" s="20">
        <f t="shared" si="622"/>
        <v>0</v>
      </c>
      <c r="AQ210" s="32" t="e">
        <f t="shared" si="623"/>
        <v>#DIV/0!</v>
      </c>
      <c r="AR210" s="32" t="e">
        <f t="shared" si="624"/>
        <v>#DIV/0!</v>
      </c>
      <c r="AT210" s="31">
        <f t="shared" si="625"/>
        <v>0</v>
      </c>
      <c r="AU210" s="31">
        <f t="shared" si="626"/>
        <v>0</v>
      </c>
      <c r="AV210" s="31">
        <f t="shared" si="627"/>
        <v>0</v>
      </c>
      <c r="AW210" s="31">
        <f t="shared" si="628"/>
        <v>0</v>
      </c>
      <c r="AX210" s="31">
        <f t="shared" si="629"/>
        <v>0</v>
      </c>
      <c r="AZ210" s="286">
        <v>0</v>
      </c>
      <c r="BA210" s="286">
        <v>0</v>
      </c>
      <c r="BB210" s="286">
        <v>0</v>
      </c>
      <c r="BC210" s="286" t="s">
        <v>177</v>
      </c>
      <c r="BD210" s="172">
        <v>0</v>
      </c>
      <c r="BE210" s="20">
        <v>0</v>
      </c>
      <c r="BF210" s="20">
        <v>0</v>
      </c>
      <c r="BG210" s="20">
        <v>0</v>
      </c>
      <c r="BH210" s="20">
        <v>0</v>
      </c>
      <c r="BI210" s="20">
        <v>0</v>
      </c>
      <c r="BJ210" s="32" t="e">
        <v>#DIV/0!</v>
      </c>
      <c r="BK210" s="32" t="e">
        <v>#DIV/0!</v>
      </c>
      <c r="BM210" s="31">
        <v>0</v>
      </c>
      <c r="BN210" s="31">
        <v>0</v>
      </c>
      <c r="BO210" s="31">
        <v>0</v>
      </c>
      <c r="BP210" s="31">
        <v>0</v>
      </c>
      <c r="BQ210" s="31">
        <v>0</v>
      </c>
    </row>
    <row r="211" spans="1:69" ht="21" customHeight="1" x14ac:dyDescent="0.2">
      <c r="A211" s="52" t="s">
        <v>102</v>
      </c>
      <c r="B211" s="53" t="s">
        <v>191</v>
      </c>
      <c r="C211" s="53" t="s">
        <v>66</v>
      </c>
      <c r="D211" s="54">
        <v>19</v>
      </c>
      <c r="E211" s="55">
        <f t="shared" si="604"/>
        <v>57</v>
      </c>
      <c r="F211" s="56">
        <v>25</v>
      </c>
      <c r="G211" s="56">
        <v>23</v>
      </c>
      <c r="H211" s="56">
        <v>27</v>
      </c>
      <c r="I211" s="56"/>
      <c r="J211" s="57">
        <f t="shared" si="605"/>
        <v>75</v>
      </c>
      <c r="K211" s="29">
        <f t="shared" si="606"/>
        <v>0</v>
      </c>
      <c r="L211" s="56"/>
      <c r="M211" s="56"/>
      <c r="N211" s="56"/>
      <c r="O211" s="56"/>
      <c r="P211" s="58">
        <f t="shared" si="607"/>
        <v>0</v>
      </c>
      <c r="Q211" s="58">
        <f t="shared" si="608"/>
        <v>75</v>
      </c>
      <c r="R211" s="29">
        <f t="shared" si="609"/>
        <v>0</v>
      </c>
      <c r="S211" s="56"/>
      <c r="T211" s="56"/>
      <c r="U211" s="56"/>
      <c r="V211" s="56"/>
      <c r="W211" s="58">
        <f t="shared" si="610"/>
        <v>0</v>
      </c>
      <c r="X211" s="58">
        <f t="shared" si="611"/>
        <v>75</v>
      </c>
      <c r="Y211" s="29">
        <f t="shared" si="612"/>
        <v>57</v>
      </c>
      <c r="Z211" s="56">
        <v>26</v>
      </c>
      <c r="AA211" s="56">
        <v>31</v>
      </c>
      <c r="AB211" s="56">
        <v>24</v>
      </c>
      <c r="AC211" s="56"/>
      <c r="AD211" s="58">
        <f t="shared" si="613"/>
        <v>81</v>
      </c>
      <c r="AE211" s="58">
        <f t="shared" si="614"/>
        <v>156</v>
      </c>
      <c r="AG211" s="261" t="str">
        <f t="shared" ref="AG211:AI211" si="631">A425</f>
        <v>S</v>
      </c>
      <c r="AH211" s="261" t="str">
        <f t="shared" si="631"/>
        <v>GARRAUD</v>
      </c>
      <c r="AI211" s="261" t="str">
        <f t="shared" si="631"/>
        <v>JEAN MARIE</v>
      </c>
      <c r="AJ211" s="261" t="str">
        <f t="shared" si="616"/>
        <v>SAVE ET GARONNE 3</v>
      </c>
      <c r="AK211" s="172">
        <f t="shared" si="617"/>
        <v>15</v>
      </c>
      <c r="AL211" s="103">
        <f t="shared" si="618"/>
        <v>0</v>
      </c>
      <c r="AM211" s="20">
        <f t="shared" si="619"/>
        <v>89</v>
      </c>
      <c r="AN211" s="20">
        <f t="shared" si="620"/>
        <v>95</v>
      </c>
      <c r="AO211" s="20">
        <f t="shared" si="621"/>
        <v>88</v>
      </c>
      <c r="AP211" s="20">
        <f t="shared" si="622"/>
        <v>272</v>
      </c>
      <c r="AQ211" s="32">
        <f t="shared" si="623"/>
        <v>30.222222222222221</v>
      </c>
      <c r="AR211" s="32">
        <f t="shared" si="624"/>
        <v>30.222222222222221</v>
      </c>
      <c r="AT211" s="31">
        <f t="shared" si="625"/>
        <v>0</v>
      </c>
      <c r="AU211" s="31">
        <f t="shared" si="626"/>
        <v>3</v>
      </c>
      <c r="AV211" s="31">
        <f t="shared" si="627"/>
        <v>3</v>
      </c>
      <c r="AW211" s="31">
        <f t="shared" si="628"/>
        <v>3</v>
      </c>
      <c r="AX211" s="31">
        <f t="shared" si="629"/>
        <v>9</v>
      </c>
      <c r="AZ211" s="286">
        <v>0</v>
      </c>
      <c r="BA211" s="286">
        <v>0</v>
      </c>
      <c r="BB211" s="286">
        <v>0</v>
      </c>
      <c r="BC211" s="286" t="s">
        <v>177</v>
      </c>
      <c r="BD211" s="172">
        <v>0</v>
      </c>
      <c r="BE211" s="103">
        <v>0</v>
      </c>
      <c r="BF211" s="20">
        <v>0</v>
      </c>
      <c r="BG211" s="20">
        <v>0</v>
      </c>
      <c r="BH211" s="20">
        <v>0</v>
      </c>
      <c r="BI211" s="20">
        <v>0</v>
      </c>
      <c r="BJ211" s="32" t="e">
        <v>#DIV/0!</v>
      </c>
      <c r="BK211" s="32" t="e">
        <v>#DIV/0!</v>
      </c>
      <c r="BL211" s="257"/>
      <c r="BM211" s="31">
        <v>0</v>
      </c>
      <c r="BN211" s="31">
        <v>0</v>
      </c>
      <c r="BO211" s="31">
        <v>0</v>
      </c>
      <c r="BP211" s="31">
        <v>0</v>
      </c>
      <c r="BQ211" s="31">
        <v>0</v>
      </c>
    </row>
    <row r="212" spans="1:69" ht="21" customHeight="1" x14ac:dyDescent="0.2">
      <c r="A212" s="52"/>
      <c r="B212" s="53"/>
      <c r="C212" s="53"/>
      <c r="D212" s="54"/>
      <c r="E212" s="55">
        <f t="shared" si="604"/>
        <v>0</v>
      </c>
      <c r="F212" s="56"/>
      <c r="G212" s="56"/>
      <c r="H212" s="56"/>
      <c r="I212" s="56"/>
      <c r="J212" s="57">
        <f t="shared" si="605"/>
        <v>0</v>
      </c>
      <c r="K212" s="29">
        <f t="shared" si="606"/>
        <v>0</v>
      </c>
      <c r="L212" s="56"/>
      <c r="M212" s="56"/>
      <c r="N212" s="56"/>
      <c r="O212" s="56"/>
      <c r="P212" s="58">
        <f t="shared" ref="P212:P218" si="632">L212+M212+N212+O212</f>
        <v>0</v>
      </c>
      <c r="Q212" s="58">
        <f t="shared" ref="Q212:Q218" si="633">J212+P212</f>
        <v>0</v>
      </c>
      <c r="R212" s="29">
        <f t="shared" si="609"/>
        <v>0</v>
      </c>
      <c r="S212" s="56"/>
      <c r="T212" s="56"/>
      <c r="U212" s="56"/>
      <c r="V212" s="56"/>
      <c r="W212" s="58">
        <f t="shared" ref="W212:W218" si="634">S212+T212+U212+V212</f>
        <v>0</v>
      </c>
      <c r="X212" s="58">
        <f t="shared" ref="X212:X218" si="635">J212+P212+W212</f>
        <v>0</v>
      </c>
      <c r="Y212" s="29">
        <f t="shared" si="612"/>
        <v>0</v>
      </c>
      <c r="Z212" s="56"/>
      <c r="AA212" s="56"/>
      <c r="AB212" s="56"/>
      <c r="AC212" s="56"/>
      <c r="AD212" s="58">
        <f t="shared" ref="AD212:AD218" si="636">Z212+AA212+AB212+AC212</f>
        <v>0</v>
      </c>
      <c r="AE212" s="58">
        <f t="shared" ref="AE212:AE218" si="637">J212+P212+W212+AD212</f>
        <v>0</v>
      </c>
      <c r="AG212" s="261">
        <f t="shared" ref="AG212:AI212" si="638">A426</f>
        <v>0</v>
      </c>
      <c r="AH212" s="261">
        <f t="shared" si="638"/>
        <v>0</v>
      </c>
      <c r="AI212" s="261">
        <f t="shared" si="638"/>
        <v>0</v>
      </c>
      <c r="AJ212" s="261" t="str">
        <f t="shared" si="616"/>
        <v>SAVE ET GARONNE 3</v>
      </c>
      <c r="AK212" s="172">
        <f t="shared" si="617"/>
        <v>0</v>
      </c>
      <c r="AL212" s="103">
        <f t="shared" si="618"/>
        <v>0</v>
      </c>
      <c r="AM212" s="20">
        <f t="shared" si="619"/>
        <v>0</v>
      </c>
      <c r="AN212" s="20">
        <f t="shared" si="620"/>
        <v>0</v>
      </c>
      <c r="AO212" s="20">
        <f t="shared" si="621"/>
        <v>0</v>
      </c>
      <c r="AP212" s="20">
        <f t="shared" si="622"/>
        <v>0</v>
      </c>
      <c r="AQ212" s="32" t="e">
        <f t="shared" si="623"/>
        <v>#DIV/0!</v>
      </c>
      <c r="AR212" s="32" t="e">
        <f t="shared" si="624"/>
        <v>#DIV/0!</v>
      </c>
      <c r="AT212" s="31">
        <f t="shared" si="625"/>
        <v>0</v>
      </c>
      <c r="AU212" s="31">
        <f t="shared" si="626"/>
        <v>0</v>
      </c>
      <c r="AV212" s="31">
        <f t="shared" si="627"/>
        <v>0</v>
      </c>
      <c r="AW212" s="31">
        <f t="shared" si="628"/>
        <v>0</v>
      </c>
      <c r="AX212" s="31">
        <f t="shared" si="629"/>
        <v>0</v>
      </c>
      <c r="AZ212" s="261">
        <v>0</v>
      </c>
      <c r="BA212" s="261">
        <v>0</v>
      </c>
      <c r="BB212" s="261">
        <v>0</v>
      </c>
      <c r="BC212" s="261" t="s">
        <v>177</v>
      </c>
      <c r="BD212" s="172">
        <v>0</v>
      </c>
      <c r="BE212" s="103">
        <v>0</v>
      </c>
      <c r="BF212" s="20">
        <v>0</v>
      </c>
      <c r="BG212" s="20">
        <v>0</v>
      </c>
      <c r="BH212" s="20">
        <v>0</v>
      </c>
      <c r="BI212" s="20">
        <v>0</v>
      </c>
      <c r="BJ212" s="32" t="e">
        <v>#DIV/0!</v>
      </c>
      <c r="BK212" s="32" t="e">
        <v>#DIV/0!</v>
      </c>
      <c r="BM212" s="31">
        <v>0</v>
      </c>
      <c r="BN212" s="31">
        <v>0</v>
      </c>
      <c r="BO212" s="31">
        <v>0</v>
      </c>
      <c r="BP212" s="31">
        <v>0</v>
      </c>
      <c r="BQ212" s="31">
        <v>0</v>
      </c>
    </row>
    <row r="213" spans="1:69" ht="21" customHeight="1" x14ac:dyDescent="0.2">
      <c r="A213" s="52"/>
      <c r="B213" s="53"/>
      <c r="C213" s="53"/>
      <c r="D213" s="54"/>
      <c r="E213" s="55">
        <f t="shared" si="604"/>
        <v>0</v>
      </c>
      <c r="F213" s="56"/>
      <c r="G213" s="56"/>
      <c r="H213" s="56"/>
      <c r="I213" s="56"/>
      <c r="J213" s="57">
        <f t="shared" si="605"/>
        <v>0</v>
      </c>
      <c r="K213" s="29">
        <f t="shared" si="606"/>
        <v>0</v>
      </c>
      <c r="L213" s="56"/>
      <c r="M213" s="56"/>
      <c r="N213" s="56"/>
      <c r="O213" s="56"/>
      <c r="P213" s="58">
        <f t="shared" si="632"/>
        <v>0</v>
      </c>
      <c r="Q213" s="58">
        <f t="shared" si="633"/>
        <v>0</v>
      </c>
      <c r="R213" s="29">
        <f t="shared" si="609"/>
        <v>0</v>
      </c>
      <c r="S213" s="56"/>
      <c r="T213" s="56"/>
      <c r="U213" s="56"/>
      <c r="V213" s="56"/>
      <c r="W213" s="58">
        <f t="shared" si="634"/>
        <v>0</v>
      </c>
      <c r="X213" s="58">
        <f t="shared" si="635"/>
        <v>0</v>
      </c>
      <c r="Y213" s="29">
        <f t="shared" si="612"/>
        <v>0</v>
      </c>
      <c r="Z213" s="56"/>
      <c r="AA213" s="56"/>
      <c r="AB213" s="56"/>
      <c r="AC213" s="56"/>
      <c r="AD213" s="58">
        <f t="shared" si="636"/>
        <v>0</v>
      </c>
      <c r="AE213" s="58">
        <f t="shared" si="637"/>
        <v>0</v>
      </c>
      <c r="AG213" s="261">
        <f t="shared" ref="AG213:AI213" si="639">A427</f>
        <v>0</v>
      </c>
      <c r="AH213" s="261">
        <f t="shared" si="639"/>
        <v>0</v>
      </c>
      <c r="AI213" s="261">
        <f t="shared" si="639"/>
        <v>0</v>
      </c>
      <c r="AJ213" s="261" t="str">
        <f t="shared" si="616"/>
        <v>SAVE ET GARONNE 3</v>
      </c>
      <c r="AK213" s="172">
        <f t="shared" si="617"/>
        <v>0</v>
      </c>
      <c r="AL213" s="103">
        <f t="shared" si="618"/>
        <v>0</v>
      </c>
      <c r="AM213" s="20">
        <f t="shared" si="619"/>
        <v>0</v>
      </c>
      <c r="AN213" s="20">
        <f t="shared" si="620"/>
        <v>0</v>
      </c>
      <c r="AO213" s="20">
        <f t="shared" si="621"/>
        <v>0</v>
      </c>
      <c r="AP213" s="20">
        <f t="shared" si="622"/>
        <v>0</v>
      </c>
      <c r="AQ213" s="32" t="e">
        <f t="shared" si="623"/>
        <v>#DIV/0!</v>
      </c>
      <c r="AR213" s="32" t="e">
        <f t="shared" si="624"/>
        <v>#DIV/0!</v>
      </c>
      <c r="AT213" s="31">
        <f t="shared" si="625"/>
        <v>0</v>
      </c>
      <c r="AU213" s="31">
        <f t="shared" si="626"/>
        <v>0</v>
      </c>
      <c r="AV213" s="31">
        <f t="shared" si="627"/>
        <v>0</v>
      </c>
      <c r="AW213" s="31">
        <f t="shared" si="628"/>
        <v>0</v>
      </c>
      <c r="AX213" s="31">
        <f t="shared" si="629"/>
        <v>0</v>
      </c>
      <c r="AZ213" s="285">
        <v>0</v>
      </c>
      <c r="BA213" s="285">
        <v>0</v>
      </c>
      <c r="BB213" s="285">
        <v>0</v>
      </c>
      <c r="BC213" s="287" t="s">
        <v>178</v>
      </c>
      <c r="BD213" s="20">
        <v>0</v>
      </c>
      <c r="BE213" s="20">
        <v>0</v>
      </c>
      <c r="BF213" s="20">
        <v>0</v>
      </c>
      <c r="BG213" s="20">
        <v>0</v>
      </c>
      <c r="BH213" s="20">
        <v>0</v>
      </c>
      <c r="BI213" s="20">
        <v>0</v>
      </c>
      <c r="BJ213" s="32" t="e">
        <v>#DIV/0!</v>
      </c>
      <c r="BK213" s="32" t="e">
        <v>#DIV/0!</v>
      </c>
      <c r="BL213" s="255"/>
      <c r="BM213" s="31">
        <v>0</v>
      </c>
      <c r="BN213" s="31">
        <v>0</v>
      </c>
      <c r="BO213" s="31">
        <v>0</v>
      </c>
      <c r="BP213" s="31">
        <v>0</v>
      </c>
      <c r="BQ213" s="31">
        <v>0</v>
      </c>
    </row>
    <row r="214" spans="1:69" ht="21" customHeight="1" x14ac:dyDescent="0.2">
      <c r="A214" s="52"/>
      <c r="B214" s="53"/>
      <c r="C214" s="53"/>
      <c r="D214" s="54"/>
      <c r="E214" s="55">
        <f t="shared" si="604"/>
        <v>0</v>
      </c>
      <c r="F214" s="56"/>
      <c r="G214" s="56"/>
      <c r="H214" s="56"/>
      <c r="I214" s="56"/>
      <c r="J214" s="57">
        <f t="shared" si="605"/>
        <v>0</v>
      </c>
      <c r="K214" s="29">
        <f t="shared" si="606"/>
        <v>0</v>
      </c>
      <c r="L214" s="56"/>
      <c r="M214" s="56"/>
      <c r="N214" s="56"/>
      <c r="O214" s="56"/>
      <c r="P214" s="58">
        <f t="shared" si="632"/>
        <v>0</v>
      </c>
      <c r="Q214" s="58">
        <f t="shared" si="633"/>
        <v>0</v>
      </c>
      <c r="R214" s="29">
        <f t="shared" si="609"/>
        <v>0</v>
      </c>
      <c r="S214" s="56"/>
      <c r="T214" s="56"/>
      <c r="U214" s="56"/>
      <c r="V214" s="56"/>
      <c r="W214" s="58">
        <f t="shared" si="634"/>
        <v>0</v>
      </c>
      <c r="X214" s="58">
        <f t="shared" si="635"/>
        <v>0</v>
      </c>
      <c r="Y214" s="29">
        <f t="shared" si="612"/>
        <v>0</v>
      </c>
      <c r="Z214" s="56"/>
      <c r="AA214" s="56"/>
      <c r="AB214" s="56"/>
      <c r="AC214" s="56"/>
      <c r="AD214" s="58">
        <f t="shared" si="636"/>
        <v>0</v>
      </c>
      <c r="AE214" s="58">
        <f t="shared" si="637"/>
        <v>0</v>
      </c>
      <c r="AG214" s="261">
        <f t="shared" ref="AG214:AI214" si="640">A428</f>
        <v>0</v>
      </c>
      <c r="AH214" s="261">
        <f t="shared" si="640"/>
        <v>0</v>
      </c>
      <c r="AI214" s="261">
        <f t="shared" si="640"/>
        <v>0</v>
      </c>
      <c r="AJ214" s="261" t="str">
        <f t="shared" si="616"/>
        <v>SAVE ET GARONNE 3</v>
      </c>
      <c r="AK214" s="172">
        <f t="shared" si="617"/>
        <v>0</v>
      </c>
      <c r="AL214" s="103">
        <f t="shared" si="618"/>
        <v>0</v>
      </c>
      <c r="AM214" s="20">
        <f t="shared" si="619"/>
        <v>0</v>
      </c>
      <c r="AN214" s="20">
        <f t="shared" si="620"/>
        <v>0</v>
      </c>
      <c r="AO214" s="20">
        <f t="shared" si="621"/>
        <v>0</v>
      </c>
      <c r="AP214" s="20">
        <f t="shared" si="622"/>
        <v>0</v>
      </c>
      <c r="AQ214" s="32" t="e">
        <f t="shared" si="623"/>
        <v>#DIV/0!</v>
      </c>
      <c r="AR214" s="32" t="e">
        <f t="shared" si="624"/>
        <v>#DIV/0!</v>
      </c>
      <c r="AT214" s="31">
        <f t="shared" si="625"/>
        <v>0</v>
      </c>
      <c r="AU214" s="31">
        <f t="shared" si="626"/>
        <v>0</v>
      </c>
      <c r="AV214" s="31">
        <f t="shared" si="627"/>
        <v>0</v>
      </c>
      <c r="AW214" s="31">
        <f t="shared" si="628"/>
        <v>0</v>
      </c>
      <c r="AX214" s="31">
        <f t="shared" si="629"/>
        <v>0</v>
      </c>
      <c r="AZ214" s="285">
        <v>0</v>
      </c>
      <c r="BA214" s="285">
        <v>0</v>
      </c>
      <c r="BB214" s="285">
        <v>0</v>
      </c>
      <c r="BC214" s="287" t="s">
        <v>178</v>
      </c>
      <c r="BD214" s="20">
        <v>0</v>
      </c>
      <c r="BE214" s="20">
        <v>0</v>
      </c>
      <c r="BF214" s="20">
        <v>0</v>
      </c>
      <c r="BG214" s="20">
        <v>0</v>
      </c>
      <c r="BH214" s="20">
        <v>0</v>
      </c>
      <c r="BI214" s="20">
        <v>0</v>
      </c>
      <c r="BJ214" s="32" t="e">
        <v>#DIV/0!</v>
      </c>
      <c r="BK214" s="32" t="e">
        <v>#DIV/0!</v>
      </c>
      <c r="BL214" s="255"/>
      <c r="BM214" s="31">
        <v>0</v>
      </c>
      <c r="BN214" s="31">
        <v>0</v>
      </c>
      <c r="BO214" s="31">
        <v>0</v>
      </c>
      <c r="BP214" s="31">
        <v>0</v>
      </c>
      <c r="BQ214" s="31">
        <v>0</v>
      </c>
    </row>
    <row r="215" spans="1:69" ht="21" customHeight="1" x14ac:dyDescent="0.2">
      <c r="A215" s="52"/>
      <c r="B215" s="53"/>
      <c r="C215" s="53"/>
      <c r="D215" s="54"/>
      <c r="E215" s="55">
        <f t="shared" si="604"/>
        <v>0</v>
      </c>
      <c r="F215" s="56"/>
      <c r="G215" s="56"/>
      <c r="H215" s="56"/>
      <c r="I215" s="56"/>
      <c r="J215" s="57">
        <f t="shared" si="605"/>
        <v>0</v>
      </c>
      <c r="K215" s="29">
        <f t="shared" si="606"/>
        <v>0</v>
      </c>
      <c r="L215" s="56"/>
      <c r="M215" s="56"/>
      <c r="N215" s="56"/>
      <c r="O215" s="56"/>
      <c r="P215" s="58">
        <f t="shared" si="632"/>
        <v>0</v>
      </c>
      <c r="Q215" s="58">
        <f t="shared" si="633"/>
        <v>0</v>
      </c>
      <c r="R215" s="29">
        <f t="shared" si="609"/>
        <v>0</v>
      </c>
      <c r="S215" s="56"/>
      <c r="T215" s="56"/>
      <c r="U215" s="56"/>
      <c r="V215" s="56"/>
      <c r="W215" s="58">
        <f t="shared" si="634"/>
        <v>0</v>
      </c>
      <c r="X215" s="58">
        <f t="shared" si="635"/>
        <v>0</v>
      </c>
      <c r="Y215" s="29">
        <f t="shared" si="612"/>
        <v>0</v>
      </c>
      <c r="Z215" s="56"/>
      <c r="AA215" s="56"/>
      <c r="AB215" s="56"/>
      <c r="AC215" s="56"/>
      <c r="AD215" s="58">
        <f t="shared" si="636"/>
        <v>0</v>
      </c>
      <c r="AE215" s="58">
        <f t="shared" si="637"/>
        <v>0</v>
      </c>
      <c r="AG215" s="261">
        <f t="shared" ref="AG215:AI215" si="641">A429</f>
        <v>0</v>
      </c>
      <c r="AH215" s="261">
        <f t="shared" si="641"/>
        <v>0</v>
      </c>
      <c r="AI215" s="261">
        <f t="shared" si="641"/>
        <v>0</v>
      </c>
      <c r="AJ215" s="261" t="str">
        <f t="shared" si="616"/>
        <v>SAVE ET GARONNE 3</v>
      </c>
      <c r="AK215" s="172">
        <f t="shared" si="617"/>
        <v>0</v>
      </c>
      <c r="AL215" s="103">
        <f t="shared" si="618"/>
        <v>0</v>
      </c>
      <c r="AM215" s="20">
        <f t="shared" si="619"/>
        <v>0</v>
      </c>
      <c r="AN215" s="20">
        <f t="shared" si="620"/>
        <v>0</v>
      </c>
      <c r="AO215" s="20">
        <f t="shared" si="621"/>
        <v>0</v>
      </c>
      <c r="AP215" s="20">
        <f t="shared" si="622"/>
        <v>0</v>
      </c>
      <c r="AQ215" s="32" t="e">
        <f t="shared" si="623"/>
        <v>#DIV/0!</v>
      </c>
      <c r="AR215" s="32" t="e">
        <f t="shared" si="624"/>
        <v>#DIV/0!</v>
      </c>
      <c r="AT215" s="31">
        <f t="shared" si="625"/>
        <v>0</v>
      </c>
      <c r="AU215" s="31">
        <f t="shared" si="626"/>
        <v>0</v>
      </c>
      <c r="AV215" s="31">
        <f t="shared" si="627"/>
        <v>0</v>
      </c>
      <c r="AW215" s="31">
        <f t="shared" si="628"/>
        <v>0</v>
      </c>
      <c r="AX215" s="31">
        <f t="shared" si="629"/>
        <v>0</v>
      </c>
      <c r="AZ215" s="285">
        <v>0</v>
      </c>
      <c r="BA215" s="285">
        <v>0</v>
      </c>
      <c r="BB215" s="285">
        <v>0</v>
      </c>
      <c r="BC215" s="288" t="s">
        <v>178</v>
      </c>
      <c r="BD215" s="20">
        <v>0</v>
      </c>
      <c r="BE215" s="20">
        <v>0</v>
      </c>
      <c r="BF215" s="20">
        <v>0</v>
      </c>
      <c r="BG215" s="20">
        <v>0</v>
      </c>
      <c r="BH215" s="20">
        <v>0</v>
      </c>
      <c r="BI215" s="20">
        <v>0</v>
      </c>
      <c r="BJ215" s="32" t="e">
        <v>#DIV/0!</v>
      </c>
      <c r="BK215" s="32" t="e">
        <v>#DIV/0!</v>
      </c>
      <c r="BL215" s="255"/>
      <c r="BM215" s="31">
        <v>0</v>
      </c>
      <c r="BN215" s="31">
        <v>0</v>
      </c>
      <c r="BO215" s="31">
        <v>0</v>
      </c>
      <c r="BP215" s="31">
        <v>0</v>
      </c>
      <c r="BQ215" s="31">
        <v>0</v>
      </c>
    </row>
    <row r="216" spans="1:69" ht="21" customHeight="1" x14ac:dyDescent="0.2">
      <c r="A216" s="169"/>
      <c r="B216" s="87"/>
      <c r="C216" s="87"/>
      <c r="D216" s="54"/>
      <c r="E216" s="55">
        <f t="shared" si="604"/>
        <v>0</v>
      </c>
      <c r="F216" s="95"/>
      <c r="G216" s="95"/>
      <c r="H216" s="95"/>
      <c r="I216" s="95"/>
      <c r="J216" s="57">
        <f t="shared" si="605"/>
        <v>0</v>
      </c>
      <c r="K216" s="29">
        <f t="shared" si="606"/>
        <v>0</v>
      </c>
      <c r="L216" s="95"/>
      <c r="M216" s="95"/>
      <c r="N216" s="95"/>
      <c r="O216" s="95"/>
      <c r="P216" s="58">
        <f t="shared" si="632"/>
        <v>0</v>
      </c>
      <c r="Q216" s="58">
        <f t="shared" si="633"/>
        <v>0</v>
      </c>
      <c r="R216" s="29">
        <f t="shared" si="609"/>
        <v>0</v>
      </c>
      <c r="S216" s="95"/>
      <c r="T216" s="95"/>
      <c r="U216" s="95"/>
      <c r="V216" s="95"/>
      <c r="W216" s="58">
        <f t="shared" si="634"/>
        <v>0</v>
      </c>
      <c r="X216" s="58">
        <f t="shared" si="635"/>
        <v>0</v>
      </c>
      <c r="Y216" s="29">
        <f t="shared" si="612"/>
        <v>0</v>
      </c>
      <c r="Z216" s="95"/>
      <c r="AA216" s="95"/>
      <c r="AB216" s="95"/>
      <c r="AC216" s="95"/>
      <c r="AD216" s="58">
        <f t="shared" si="636"/>
        <v>0</v>
      </c>
      <c r="AE216" s="58">
        <f t="shared" si="637"/>
        <v>0</v>
      </c>
      <c r="AG216" s="261" t="str">
        <f>A441</f>
        <v>S</v>
      </c>
      <c r="AH216" s="261" t="str">
        <f>B441</f>
        <v xml:space="preserve">CABANES </v>
      </c>
      <c r="AI216" s="261" t="str">
        <f>C441</f>
        <v>THOMAS</v>
      </c>
      <c r="AJ216" s="261" t="str">
        <f>$B$438</f>
        <v>SENOUILLAC 2</v>
      </c>
      <c r="AK216" s="172">
        <f>D441</f>
        <v>9</v>
      </c>
      <c r="AL216" s="103">
        <f>J441</f>
        <v>113</v>
      </c>
      <c r="AM216" s="20">
        <f>P441</f>
        <v>0</v>
      </c>
      <c r="AN216" s="20">
        <f>W441</f>
        <v>126</v>
      </c>
      <c r="AO216" s="20">
        <f>AD441</f>
        <v>104</v>
      </c>
      <c r="AP216" s="20">
        <f t="shared" si="622"/>
        <v>343</v>
      </c>
      <c r="AQ216" s="32">
        <f t="shared" si="623"/>
        <v>38.111111111111114</v>
      </c>
      <c r="AR216" s="32">
        <f t="shared" si="624"/>
        <v>38.111111111111114</v>
      </c>
      <c r="AT216" s="31">
        <f t="shared" si="625"/>
        <v>3</v>
      </c>
      <c r="AU216" s="31">
        <f t="shared" si="626"/>
        <v>0</v>
      </c>
      <c r="AV216" s="31">
        <f t="shared" si="627"/>
        <v>3</v>
      </c>
      <c r="AW216" s="31">
        <f t="shared" si="628"/>
        <v>3</v>
      </c>
      <c r="AX216" s="31">
        <f t="shared" si="629"/>
        <v>9</v>
      </c>
      <c r="AZ216" s="285">
        <v>0</v>
      </c>
      <c r="BA216" s="287">
        <v>0</v>
      </c>
      <c r="BB216" s="287">
        <v>0</v>
      </c>
      <c r="BC216" s="287" t="s">
        <v>178</v>
      </c>
      <c r="BD216" s="20">
        <v>0</v>
      </c>
      <c r="BE216" s="20">
        <v>0</v>
      </c>
      <c r="BF216" s="20">
        <v>0</v>
      </c>
      <c r="BG216" s="20">
        <v>0</v>
      </c>
      <c r="BH216" s="20">
        <v>0</v>
      </c>
      <c r="BI216" s="20">
        <v>0</v>
      </c>
      <c r="BJ216" s="32" t="e">
        <v>#DIV/0!</v>
      </c>
      <c r="BK216" s="32" t="e">
        <v>#DIV/0!</v>
      </c>
      <c r="BL216" s="255"/>
      <c r="BM216" s="31">
        <v>0</v>
      </c>
      <c r="BN216" s="31">
        <v>0</v>
      </c>
      <c r="BO216" s="31">
        <v>0</v>
      </c>
      <c r="BP216" s="31">
        <v>0</v>
      </c>
      <c r="BQ216" s="31">
        <v>0</v>
      </c>
    </row>
    <row r="217" spans="1:69" ht="21" customHeight="1" x14ac:dyDescent="0.2">
      <c r="A217" s="169"/>
      <c r="B217" s="87"/>
      <c r="C217" s="87"/>
      <c r="D217" s="54"/>
      <c r="E217" s="55">
        <f t="shared" si="604"/>
        <v>0</v>
      </c>
      <c r="F217" s="95"/>
      <c r="G217" s="95"/>
      <c r="H217" s="95"/>
      <c r="I217" s="95"/>
      <c r="J217" s="57">
        <f t="shared" si="605"/>
        <v>0</v>
      </c>
      <c r="K217" s="29">
        <f t="shared" si="606"/>
        <v>0</v>
      </c>
      <c r="L217" s="95"/>
      <c r="M217" s="95"/>
      <c r="N217" s="95"/>
      <c r="O217" s="95"/>
      <c r="P217" s="58">
        <f t="shared" si="632"/>
        <v>0</v>
      </c>
      <c r="Q217" s="58">
        <f t="shared" si="633"/>
        <v>0</v>
      </c>
      <c r="R217" s="29">
        <f t="shared" si="609"/>
        <v>0</v>
      </c>
      <c r="S217" s="95"/>
      <c r="T217" s="95"/>
      <c r="U217" s="95"/>
      <c r="V217" s="95"/>
      <c r="W217" s="58">
        <f t="shared" si="634"/>
        <v>0</v>
      </c>
      <c r="X217" s="58">
        <f t="shared" si="635"/>
        <v>0</v>
      </c>
      <c r="Y217" s="29">
        <f t="shared" si="612"/>
        <v>0</v>
      </c>
      <c r="Z217" s="95"/>
      <c r="AA217" s="95"/>
      <c r="AB217" s="95"/>
      <c r="AC217" s="95"/>
      <c r="AD217" s="58">
        <f t="shared" si="636"/>
        <v>0</v>
      </c>
      <c r="AE217" s="58">
        <f t="shared" si="637"/>
        <v>0</v>
      </c>
      <c r="AG217" s="261" t="str">
        <f t="shared" ref="AG217:AI217" si="642">A442</f>
        <v>S</v>
      </c>
      <c r="AH217" s="261" t="str">
        <f t="shared" si="642"/>
        <v>MANGENOT</v>
      </c>
      <c r="AI217" s="261" t="str">
        <f t="shared" si="642"/>
        <v>BERNARD</v>
      </c>
      <c r="AJ217" s="261" t="str">
        <f t="shared" ref="AJ217:AJ225" si="643">$B$438</f>
        <v>SENOUILLAC 2</v>
      </c>
      <c r="AK217" s="172">
        <f t="shared" ref="AK217:AK225" si="644">D442</f>
        <v>13</v>
      </c>
      <c r="AL217" s="103">
        <f t="shared" ref="AL217:AL225" si="645">J442</f>
        <v>91</v>
      </c>
      <c r="AM217" s="20">
        <f t="shared" ref="AM217:AM225" si="646">P442</f>
        <v>97</v>
      </c>
      <c r="AN217" s="20">
        <f t="shared" ref="AN217:AN225" si="647">W442</f>
        <v>117</v>
      </c>
      <c r="AO217" s="20">
        <f t="shared" ref="AO217:AO225" si="648">AD442</f>
        <v>88</v>
      </c>
      <c r="AP217" s="20">
        <f t="shared" ref="AP217:AP225" si="649">SUM(AL217:AO217)</f>
        <v>393</v>
      </c>
      <c r="AQ217" s="32">
        <f t="shared" ref="AQ217:AQ225" si="650">AP217/AX217</f>
        <v>32.75</v>
      </c>
      <c r="AR217" s="32">
        <f t="shared" ref="AR217:AR225" si="651">AQ217+D357</f>
        <v>32.75</v>
      </c>
      <c r="AT217" s="31">
        <f t="shared" ref="AT217:AT225" si="652">IF(AL217&gt;0,$H$286,0)</f>
        <v>3</v>
      </c>
      <c r="AU217" s="31">
        <f t="shared" ref="AU217:AU225" si="653">IF(AM217&gt;0,$N$286,0)</f>
        <v>3</v>
      </c>
      <c r="AV217" s="31">
        <f t="shared" ref="AV217:AV225" si="654">IF(AN217&gt;0,$U$286,0)</f>
        <v>3</v>
      </c>
      <c r="AW217" s="31">
        <f t="shared" ref="AW217:AW225" si="655">IF(AO217&gt;0,$AB$286,0)</f>
        <v>3</v>
      </c>
      <c r="AX217" s="31">
        <f t="shared" ref="AX217:AX225" si="656">SUM(AT217:AW217)</f>
        <v>12</v>
      </c>
      <c r="AZ217" s="286">
        <v>0</v>
      </c>
      <c r="BA217" s="286">
        <v>0</v>
      </c>
      <c r="BB217" s="286">
        <v>0</v>
      </c>
      <c r="BC217" s="286" t="s">
        <v>179</v>
      </c>
      <c r="BD217" s="172">
        <v>0</v>
      </c>
      <c r="BE217" s="103">
        <v>0</v>
      </c>
      <c r="BF217" s="20">
        <v>0</v>
      </c>
      <c r="BG217" s="20">
        <v>0</v>
      </c>
      <c r="BH217" s="20">
        <v>0</v>
      </c>
      <c r="BI217" s="20">
        <v>0</v>
      </c>
      <c r="BJ217" s="32" t="e">
        <v>#DIV/0!</v>
      </c>
      <c r="BK217" s="32" t="e">
        <v>#DIV/0!</v>
      </c>
      <c r="BM217" s="31">
        <v>0</v>
      </c>
      <c r="BN217" s="31">
        <v>0</v>
      </c>
      <c r="BO217" s="31">
        <v>0</v>
      </c>
      <c r="BP217" s="31">
        <v>0</v>
      </c>
      <c r="BQ217" s="31">
        <v>0</v>
      </c>
    </row>
    <row r="218" spans="1:69" ht="21" customHeight="1" thickBot="1" x14ac:dyDescent="0.25">
      <c r="A218" s="88"/>
      <c r="B218" s="89"/>
      <c r="C218" s="89"/>
      <c r="D218" s="90"/>
      <c r="E218" s="55">
        <f t="shared" si="604"/>
        <v>0</v>
      </c>
      <c r="F218" s="92"/>
      <c r="G218" s="92"/>
      <c r="H218" s="92"/>
      <c r="I218" s="92"/>
      <c r="J218" s="57">
        <f t="shared" si="605"/>
        <v>0</v>
      </c>
      <c r="K218" s="29">
        <f t="shared" si="606"/>
        <v>0</v>
      </c>
      <c r="L218" s="95"/>
      <c r="M218" s="95"/>
      <c r="N218" s="95"/>
      <c r="O218" s="95"/>
      <c r="P218" s="58">
        <f t="shared" si="632"/>
        <v>0</v>
      </c>
      <c r="Q218" s="58">
        <f t="shared" si="633"/>
        <v>0</v>
      </c>
      <c r="R218" s="29">
        <f t="shared" si="609"/>
        <v>0</v>
      </c>
      <c r="S218" s="95"/>
      <c r="T218" s="95"/>
      <c r="U218" s="95"/>
      <c r="V218" s="95"/>
      <c r="W218" s="58">
        <f t="shared" si="634"/>
        <v>0</v>
      </c>
      <c r="X218" s="58">
        <f t="shared" si="635"/>
        <v>0</v>
      </c>
      <c r="Y218" s="29">
        <f t="shared" si="612"/>
        <v>0</v>
      </c>
      <c r="Z218" s="95"/>
      <c r="AA218" s="95"/>
      <c r="AB218" s="95"/>
      <c r="AC218" s="95"/>
      <c r="AD218" s="58">
        <f t="shared" si="636"/>
        <v>0</v>
      </c>
      <c r="AE218" s="58">
        <f t="shared" si="637"/>
        <v>0</v>
      </c>
      <c r="AG218" s="261" t="str">
        <f t="shared" ref="AG218:AI218" si="657">A443</f>
        <v>P</v>
      </c>
      <c r="AH218" s="261" t="str">
        <f t="shared" si="657"/>
        <v>FREIXO</v>
      </c>
      <c r="AI218" s="261" t="str">
        <f t="shared" si="657"/>
        <v>ALEX</v>
      </c>
      <c r="AJ218" s="261" t="str">
        <f t="shared" si="643"/>
        <v>SENOUILLAC 2</v>
      </c>
      <c r="AK218" s="172">
        <f t="shared" si="644"/>
        <v>18</v>
      </c>
      <c r="AL218" s="103">
        <f t="shared" si="645"/>
        <v>0</v>
      </c>
      <c r="AM218" s="20">
        <f t="shared" si="646"/>
        <v>81</v>
      </c>
      <c r="AN218" s="20">
        <f t="shared" si="647"/>
        <v>0</v>
      </c>
      <c r="AO218" s="20">
        <f t="shared" si="648"/>
        <v>0</v>
      </c>
      <c r="AP218" s="20">
        <f t="shared" si="649"/>
        <v>81</v>
      </c>
      <c r="AQ218" s="32">
        <f t="shared" si="650"/>
        <v>27</v>
      </c>
      <c r="AR218" s="32">
        <f t="shared" si="651"/>
        <v>27</v>
      </c>
      <c r="AT218" s="31">
        <f t="shared" si="652"/>
        <v>0</v>
      </c>
      <c r="AU218" s="31">
        <f t="shared" si="653"/>
        <v>3</v>
      </c>
      <c r="AV218" s="31">
        <f t="shared" si="654"/>
        <v>0</v>
      </c>
      <c r="AW218" s="31">
        <f t="shared" si="655"/>
        <v>0</v>
      </c>
      <c r="AX218" s="31">
        <f t="shared" si="656"/>
        <v>3</v>
      </c>
      <c r="AZ218" s="286">
        <v>0</v>
      </c>
      <c r="BA218" s="286">
        <v>0</v>
      </c>
      <c r="BB218" s="286">
        <v>0</v>
      </c>
      <c r="BC218" s="286" t="s">
        <v>179</v>
      </c>
      <c r="BD218" s="172">
        <v>0</v>
      </c>
      <c r="BE218" s="103">
        <v>0</v>
      </c>
      <c r="BF218" s="20">
        <v>0</v>
      </c>
      <c r="BG218" s="20">
        <v>0</v>
      </c>
      <c r="BH218" s="20">
        <v>0</v>
      </c>
      <c r="BI218" s="20">
        <v>0</v>
      </c>
      <c r="BJ218" s="32" t="e">
        <v>#DIV/0!</v>
      </c>
      <c r="BK218" s="32" t="e">
        <v>#DIV/0!</v>
      </c>
      <c r="BM218" s="31">
        <v>0</v>
      </c>
      <c r="BN218" s="31">
        <v>0</v>
      </c>
      <c r="BO218" s="31">
        <v>0</v>
      </c>
      <c r="BP218" s="31">
        <v>0</v>
      </c>
      <c r="BQ218" s="31">
        <v>0</v>
      </c>
    </row>
    <row r="219" spans="1:69" ht="21" customHeight="1" thickTop="1" x14ac:dyDescent="0.2">
      <c r="A219" s="97" t="s">
        <v>88</v>
      </c>
      <c r="B219" s="58"/>
      <c r="C219" s="98"/>
      <c r="D219" s="99">
        <v>0</v>
      </c>
      <c r="E219" s="100">
        <f>SUM(E209:E218)</f>
        <v>102</v>
      </c>
      <c r="F219" s="41">
        <f>SUM(F209:F218)</f>
        <v>68</v>
      </c>
      <c r="G219" s="101">
        <f>SUM(G209:G218)</f>
        <v>60</v>
      </c>
      <c r="H219" s="99">
        <f>SUM(H209:H218)</f>
        <v>70</v>
      </c>
      <c r="I219" s="58"/>
      <c r="J219" s="41" t="s">
        <v>84</v>
      </c>
      <c r="K219" s="102">
        <f>SUM(K209:K218)</f>
        <v>72</v>
      </c>
      <c r="L219" s="41">
        <f>SUM(L209:L218)</f>
        <v>72</v>
      </c>
      <c r="M219" s="101">
        <f>SUM(M209:M218)</f>
        <v>72</v>
      </c>
      <c r="N219" s="101">
        <f>SUM(N209:N218)</f>
        <v>69</v>
      </c>
      <c r="O219" s="41"/>
      <c r="P219" s="41"/>
      <c r="Q219" s="41"/>
      <c r="R219" s="102">
        <f>SUM(R209:R218)</f>
        <v>72</v>
      </c>
      <c r="S219" s="41">
        <f>SUM(S209:S218)</f>
        <v>74</v>
      </c>
      <c r="T219" s="101">
        <f>SUM(T209:T218)</f>
        <v>72</v>
      </c>
      <c r="U219" s="101">
        <f>SUM(U209:U218)</f>
        <v>75</v>
      </c>
      <c r="V219" s="41"/>
      <c r="W219" s="41"/>
      <c r="X219" s="41"/>
      <c r="Y219" s="102">
        <f>SUM(Y209:Y218)</f>
        <v>102</v>
      </c>
      <c r="Z219" s="41">
        <f>SUM(Z209:Z218)</f>
        <v>53</v>
      </c>
      <c r="AA219" s="101">
        <f>SUM(AA209:AA218)</f>
        <v>56</v>
      </c>
      <c r="AB219" s="101">
        <f>SUM(AB209:AB218)</f>
        <v>64</v>
      </c>
      <c r="AC219" s="41"/>
      <c r="AD219" s="41"/>
      <c r="AE219" s="41"/>
      <c r="AG219" s="261">
        <f t="shared" ref="AG219:AI219" si="658">A444</f>
        <v>0</v>
      </c>
      <c r="AH219" s="261">
        <f t="shared" si="658"/>
        <v>0</v>
      </c>
      <c r="AI219" s="261">
        <f t="shared" si="658"/>
        <v>0</v>
      </c>
      <c r="AJ219" s="261" t="str">
        <f t="shared" si="643"/>
        <v>SENOUILLAC 2</v>
      </c>
      <c r="AK219" s="172">
        <f t="shared" si="644"/>
        <v>0</v>
      </c>
      <c r="AL219" s="103">
        <f t="shared" si="645"/>
        <v>0</v>
      </c>
      <c r="AM219" s="20">
        <f t="shared" si="646"/>
        <v>0</v>
      </c>
      <c r="AN219" s="20">
        <f t="shared" si="647"/>
        <v>0</v>
      </c>
      <c r="AO219" s="20">
        <f t="shared" si="648"/>
        <v>0</v>
      </c>
      <c r="AP219" s="20">
        <f t="shared" si="649"/>
        <v>0</v>
      </c>
      <c r="AQ219" s="32" t="e">
        <f t="shared" si="650"/>
        <v>#DIV/0!</v>
      </c>
      <c r="AR219" s="32" t="e">
        <f t="shared" si="651"/>
        <v>#DIV/0!</v>
      </c>
      <c r="AT219" s="31">
        <f t="shared" si="652"/>
        <v>0</v>
      </c>
      <c r="AU219" s="31">
        <f t="shared" si="653"/>
        <v>0</v>
      </c>
      <c r="AV219" s="31">
        <f t="shared" si="654"/>
        <v>0</v>
      </c>
      <c r="AW219" s="31">
        <f t="shared" si="655"/>
        <v>0</v>
      </c>
      <c r="AX219" s="31">
        <f t="shared" si="656"/>
        <v>0</v>
      </c>
      <c r="AZ219" s="261">
        <v>0</v>
      </c>
      <c r="BA219" s="261">
        <v>0</v>
      </c>
      <c r="BB219" s="261">
        <v>0</v>
      </c>
      <c r="BC219" s="261" t="s">
        <v>179</v>
      </c>
      <c r="BD219" s="172">
        <v>0</v>
      </c>
      <c r="BE219" s="103">
        <v>0</v>
      </c>
      <c r="BF219" s="20">
        <v>0</v>
      </c>
      <c r="BG219" s="20">
        <v>0</v>
      </c>
      <c r="BH219" s="20">
        <v>0</v>
      </c>
      <c r="BI219" s="20">
        <v>0</v>
      </c>
      <c r="BJ219" s="32" t="e">
        <v>#DIV/0!</v>
      </c>
      <c r="BK219" s="32" t="e">
        <v>#DIV/0!</v>
      </c>
      <c r="BM219" s="31">
        <v>0</v>
      </c>
      <c r="BN219" s="31">
        <v>0</v>
      </c>
      <c r="BO219" s="31">
        <v>0</v>
      </c>
      <c r="BP219" s="31">
        <v>0</v>
      </c>
      <c r="BQ219" s="31">
        <v>0</v>
      </c>
    </row>
    <row r="220" spans="1:69" ht="21" customHeight="1" thickBot="1" x14ac:dyDescent="0.25">
      <c r="A220" s="104" t="s">
        <v>131</v>
      </c>
      <c r="B220" s="105"/>
      <c r="C220" s="105"/>
      <c r="D220" s="105"/>
      <c r="E220" s="105"/>
      <c r="F220" s="105"/>
      <c r="G220" s="105"/>
      <c r="H220" s="296">
        <f>SUM(J209:J218)/($H$206*4)</f>
        <v>16.5</v>
      </c>
      <c r="I220" s="296"/>
      <c r="J220" s="58">
        <f>F219+G219+H219+I219</f>
        <v>198</v>
      </c>
      <c r="K220" s="107"/>
      <c r="L220" s="106"/>
      <c r="M220" s="296">
        <f>SUM(P209:P218)/($N$206*4)</f>
        <v>17.75</v>
      </c>
      <c r="N220" s="296"/>
      <c r="O220" s="296"/>
      <c r="P220" s="58">
        <f>SUM(L219:O219)</f>
        <v>213</v>
      </c>
      <c r="Q220" s="105"/>
      <c r="R220" s="108"/>
      <c r="S220" s="105"/>
      <c r="T220" s="105"/>
      <c r="U220" s="296">
        <f>SUM(W209:W218)/($U$206*4)</f>
        <v>18.416666666666668</v>
      </c>
      <c r="V220" s="296"/>
      <c r="W220" s="58">
        <f>SUM(S219:V219)</f>
        <v>221</v>
      </c>
      <c r="X220" s="58"/>
      <c r="Y220" s="108"/>
      <c r="Z220" s="105"/>
      <c r="AA220" s="105"/>
      <c r="AB220" s="296">
        <f>SUM(AD209:AD218)/($AB$206*4)</f>
        <v>14.416666666666666</v>
      </c>
      <c r="AC220" s="296"/>
      <c r="AD220" s="58">
        <f>SUM(Z219:AC219)</f>
        <v>173</v>
      </c>
      <c r="AE220" s="58"/>
      <c r="AG220" s="261">
        <f t="shared" ref="AG220:AI220" si="659">A445</f>
        <v>0</v>
      </c>
      <c r="AH220" s="261">
        <f t="shared" si="659"/>
        <v>0</v>
      </c>
      <c r="AI220" s="261">
        <f t="shared" si="659"/>
        <v>0</v>
      </c>
      <c r="AJ220" s="261" t="str">
        <f t="shared" si="643"/>
        <v>SENOUILLAC 2</v>
      </c>
      <c r="AK220" s="172">
        <f t="shared" si="644"/>
        <v>0</v>
      </c>
      <c r="AL220" s="103">
        <f t="shared" si="645"/>
        <v>0</v>
      </c>
      <c r="AM220" s="20">
        <f t="shared" si="646"/>
        <v>0</v>
      </c>
      <c r="AN220" s="20">
        <f t="shared" si="647"/>
        <v>0</v>
      </c>
      <c r="AO220" s="20">
        <f t="shared" si="648"/>
        <v>0</v>
      </c>
      <c r="AP220" s="20">
        <f t="shared" si="649"/>
        <v>0</v>
      </c>
      <c r="AQ220" s="32" t="e">
        <f t="shared" si="650"/>
        <v>#DIV/0!</v>
      </c>
      <c r="AR220" s="32" t="e">
        <f t="shared" si="651"/>
        <v>#DIV/0!</v>
      </c>
      <c r="AT220" s="31">
        <f t="shared" si="652"/>
        <v>0</v>
      </c>
      <c r="AU220" s="31">
        <f t="shared" si="653"/>
        <v>0</v>
      </c>
      <c r="AV220" s="31">
        <f t="shared" si="654"/>
        <v>0</v>
      </c>
      <c r="AW220" s="31">
        <f t="shared" si="655"/>
        <v>0</v>
      </c>
      <c r="AX220" s="31">
        <f t="shared" si="656"/>
        <v>0</v>
      </c>
      <c r="AZ220" s="261">
        <v>0</v>
      </c>
      <c r="BA220" s="261">
        <v>0</v>
      </c>
      <c r="BB220" s="261">
        <v>0</v>
      </c>
      <c r="BC220" s="261" t="s">
        <v>179</v>
      </c>
      <c r="BD220" s="172">
        <v>0</v>
      </c>
      <c r="BE220" s="103">
        <v>0</v>
      </c>
      <c r="BF220" s="20">
        <v>0</v>
      </c>
      <c r="BG220" s="20">
        <v>0</v>
      </c>
      <c r="BH220" s="20">
        <v>0</v>
      </c>
      <c r="BI220" s="20">
        <v>0</v>
      </c>
      <c r="BJ220" s="32" t="e">
        <v>#DIV/0!</v>
      </c>
      <c r="BK220" s="32" t="e">
        <v>#DIV/0!</v>
      </c>
      <c r="BM220" s="31">
        <v>0</v>
      </c>
      <c r="BN220" s="31">
        <v>0</v>
      </c>
      <c r="BO220" s="31">
        <v>0</v>
      </c>
      <c r="BP220" s="31">
        <v>0</v>
      </c>
      <c r="BQ220" s="31">
        <v>0</v>
      </c>
    </row>
    <row r="221" spans="1:69" ht="21" customHeight="1" thickTop="1" thickBot="1" x14ac:dyDescent="0.25">
      <c r="A221" s="104" t="s">
        <v>93</v>
      </c>
      <c r="B221" s="105"/>
      <c r="C221" s="105"/>
      <c r="D221" s="105"/>
      <c r="E221" s="105"/>
      <c r="F221" s="105"/>
      <c r="G221" s="105"/>
      <c r="H221" s="109" t="s">
        <v>13</v>
      </c>
      <c r="I221" s="110"/>
      <c r="J221" s="111">
        <f>J220+E219</f>
        <v>300</v>
      </c>
      <c r="K221" s="112"/>
      <c r="L221" s="105"/>
      <c r="M221" s="105"/>
      <c r="N221" s="105"/>
      <c r="O221" s="109" t="s">
        <v>13</v>
      </c>
      <c r="P221" s="110"/>
      <c r="Q221" s="111">
        <f>P220+K219</f>
        <v>285</v>
      </c>
      <c r="R221" s="108"/>
      <c r="S221" s="105"/>
      <c r="T221" s="105"/>
      <c r="U221" s="105"/>
      <c r="V221" s="109" t="s">
        <v>13</v>
      </c>
      <c r="W221" s="110"/>
      <c r="X221" s="111">
        <f>R219+W220</f>
        <v>293</v>
      </c>
      <c r="Y221" s="108"/>
      <c r="Z221" s="105"/>
      <c r="AA221" s="105"/>
      <c r="AB221" s="105"/>
      <c r="AC221" s="109" t="s">
        <v>13</v>
      </c>
      <c r="AD221" s="110"/>
      <c r="AE221" s="111">
        <f>Y219+AD220</f>
        <v>275</v>
      </c>
      <c r="AG221" s="261">
        <f t="shared" ref="AG221:AI221" si="660">A446</f>
        <v>0</v>
      </c>
      <c r="AH221" s="261">
        <f t="shared" si="660"/>
        <v>0</v>
      </c>
      <c r="AI221" s="261">
        <f t="shared" si="660"/>
        <v>0</v>
      </c>
      <c r="AJ221" s="261" t="str">
        <f t="shared" si="643"/>
        <v>SENOUILLAC 2</v>
      </c>
      <c r="AK221" s="172">
        <f t="shared" si="644"/>
        <v>0</v>
      </c>
      <c r="AL221" s="103">
        <f t="shared" si="645"/>
        <v>0</v>
      </c>
      <c r="AM221" s="20">
        <f t="shared" si="646"/>
        <v>0</v>
      </c>
      <c r="AN221" s="20">
        <f t="shared" si="647"/>
        <v>0</v>
      </c>
      <c r="AO221" s="20">
        <f t="shared" si="648"/>
        <v>0</v>
      </c>
      <c r="AP221" s="20">
        <f t="shared" si="649"/>
        <v>0</v>
      </c>
      <c r="AQ221" s="32" t="e">
        <f t="shared" si="650"/>
        <v>#DIV/0!</v>
      </c>
      <c r="AR221" s="32" t="e">
        <f t="shared" si="651"/>
        <v>#DIV/0!</v>
      </c>
      <c r="AT221" s="31">
        <f t="shared" si="652"/>
        <v>0</v>
      </c>
      <c r="AU221" s="31">
        <f t="shared" si="653"/>
        <v>0</v>
      </c>
      <c r="AV221" s="31">
        <f t="shared" si="654"/>
        <v>0</v>
      </c>
      <c r="AW221" s="31">
        <f t="shared" si="655"/>
        <v>0</v>
      </c>
      <c r="AX221" s="31">
        <f t="shared" si="656"/>
        <v>0</v>
      </c>
      <c r="AZ221" s="261">
        <v>0</v>
      </c>
      <c r="BA221" s="261">
        <v>0</v>
      </c>
      <c r="BB221" s="261">
        <v>0</v>
      </c>
      <c r="BC221" s="261" t="s">
        <v>179</v>
      </c>
      <c r="BD221" s="172">
        <v>0</v>
      </c>
      <c r="BE221" s="103">
        <v>0</v>
      </c>
      <c r="BF221" s="20">
        <v>0</v>
      </c>
      <c r="BG221" s="20">
        <v>0</v>
      </c>
      <c r="BH221" s="20">
        <v>0</v>
      </c>
      <c r="BI221" s="20">
        <v>0</v>
      </c>
      <c r="BJ221" s="32" t="e">
        <v>#DIV/0!</v>
      </c>
      <c r="BK221" s="32" t="e">
        <v>#DIV/0!</v>
      </c>
      <c r="BM221" s="31">
        <v>0</v>
      </c>
      <c r="BN221" s="31">
        <v>0</v>
      </c>
      <c r="BO221" s="31">
        <v>0</v>
      </c>
      <c r="BP221" s="31">
        <v>0</v>
      </c>
      <c r="BQ221" s="31">
        <v>0</v>
      </c>
    </row>
    <row r="222" spans="1:69" ht="17.25" thickTop="1" thickBot="1" x14ac:dyDescent="0.25">
      <c r="A222" s="114" t="s">
        <v>41</v>
      </c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09" t="s">
        <v>13</v>
      </c>
      <c r="P222" s="110"/>
      <c r="Q222" s="111">
        <f>(J221+Q221)</f>
        <v>585</v>
      </c>
      <c r="R222" s="116"/>
      <c r="S222" s="115"/>
      <c r="T222" s="115"/>
      <c r="U222" s="115" t="s">
        <v>84</v>
      </c>
      <c r="V222" s="109" t="s">
        <v>13</v>
      </c>
      <c r="W222" s="110"/>
      <c r="X222" s="111">
        <f>J221+Q221+X221</f>
        <v>878</v>
      </c>
      <c r="Y222" s="116"/>
      <c r="Z222" s="115"/>
      <c r="AA222" s="115"/>
      <c r="AB222" s="115" t="s">
        <v>84</v>
      </c>
      <c r="AC222" s="109" t="s">
        <v>13</v>
      </c>
      <c r="AD222" s="110"/>
      <c r="AE222" s="111">
        <f>J221+Q221+X221+AE221</f>
        <v>1153</v>
      </c>
      <c r="AG222" s="261">
        <f t="shared" ref="AG222:AI222" si="661">A447</f>
        <v>0</v>
      </c>
      <c r="AH222" s="261">
        <f t="shared" si="661"/>
        <v>0</v>
      </c>
      <c r="AI222" s="261">
        <f t="shared" si="661"/>
        <v>0</v>
      </c>
      <c r="AJ222" s="261" t="str">
        <f t="shared" si="643"/>
        <v>SENOUILLAC 2</v>
      </c>
      <c r="AK222" s="172">
        <f t="shared" si="644"/>
        <v>0</v>
      </c>
      <c r="AL222" s="103">
        <f t="shared" si="645"/>
        <v>0</v>
      </c>
      <c r="AM222" s="20">
        <f t="shared" si="646"/>
        <v>0</v>
      </c>
      <c r="AN222" s="20">
        <f t="shared" si="647"/>
        <v>0</v>
      </c>
      <c r="AO222" s="20">
        <f t="shared" si="648"/>
        <v>0</v>
      </c>
      <c r="AP222" s="20">
        <f t="shared" si="649"/>
        <v>0</v>
      </c>
      <c r="AQ222" s="32" t="e">
        <f t="shared" si="650"/>
        <v>#DIV/0!</v>
      </c>
      <c r="AR222" s="32" t="e">
        <f t="shared" si="651"/>
        <v>#DIV/0!</v>
      </c>
      <c r="AT222" s="31">
        <f t="shared" si="652"/>
        <v>0</v>
      </c>
      <c r="AU222" s="31">
        <f t="shared" si="653"/>
        <v>0</v>
      </c>
      <c r="AV222" s="31">
        <f t="shared" si="654"/>
        <v>0</v>
      </c>
      <c r="AW222" s="31">
        <f t="shared" si="655"/>
        <v>0</v>
      </c>
      <c r="AX222" s="31">
        <f t="shared" si="656"/>
        <v>0</v>
      </c>
      <c r="AZ222" s="261">
        <v>0</v>
      </c>
      <c r="BA222" s="261">
        <v>0</v>
      </c>
      <c r="BB222" s="261">
        <v>0</v>
      </c>
      <c r="BC222" s="261" t="s">
        <v>179</v>
      </c>
      <c r="BD222" s="172">
        <v>0</v>
      </c>
      <c r="BE222" s="103">
        <v>0</v>
      </c>
      <c r="BF222" s="20">
        <v>0</v>
      </c>
      <c r="BG222" s="20">
        <v>0</v>
      </c>
      <c r="BH222" s="20">
        <v>0</v>
      </c>
      <c r="BI222" s="20">
        <v>0</v>
      </c>
      <c r="BJ222" s="32" t="e">
        <v>#DIV/0!</v>
      </c>
      <c r="BK222" s="32" t="e">
        <v>#DIV/0!</v>
      </c>
      <c r="BM222" s="31">
        <v>0</v>
      </c>
      <c r="BN222" s="31">
        <v>0</v>
      </c>
      <c r="BO222" s="31">
        <v>0</v>
      </c>
      <c r="BP222" s="31">
        <v>0</v>
      </c>
      <c r="BQ222" s="31">
        <v>0</v>
      </c>
    </row>
    <row r="223" spans="1:69" ht="16.5" customHeight="1" thickTop="1" x14ac:dyDescent="0.2">
      <c r="AG223" s="261">
        <f t="shared" ref="AG223:AI223" si="662">A448</f>
        <v>0</v>
      </c>
      <c r="AH223" s="261">
        <f t="shared" si="662"/>
        <v>0</v>
      </c>
      <c r="AI223" s="261">
        <f t="shared" si="662"/>
        <v>0</v>
      </c>
      <c r="AJ223" s="261" t="str">
        <f t="shared" si="643"/>
        <v>SENOUILLAC 2</v>
      </c>
      <c r="AK223" s="172">
        <f t="shared" si="644"/>
        <v>0</v>
      </c>
      <c r="AL223" s="103">
        <f t="shared" si="645"/>
        <v>0</v>
      </c>
      <c r="AM223" s="20">
        <f t="shared" si="646"/>
        <v>0</v>
      </c>
      <c r="AN223" s="20">
        <f t="shared" si="647"/>
        <v>0</v>
      </c>
      <c r="AO223" s="20">
        <f t="shared" si="648"/>
        <v>0</v>
      </c>
      <c r="AP223" s="20">
        <f t="shared" si="649"/>
        <v>0</v>
      </c>
      <c r="AQ223" s="32" t="e">
        <f t="shared" si="650"/>
        <v>#DIV/0!</v>
      </c>
      <c r="AR223" s="32" t="e">
        <f t="shared" si="651"/>
        <v>#DIV/0!</v>
      </c>
      <c r="AT223" s="31">
        <f t="shared" si="652"/>
        <v>0</v>
      </c>
      <c r="AU223" s="31">
        <f t="shared" si="653"/>
        <v>0</v>
      </c>
      <c r="AV223" s="31">
        <f t="shared" si="654"/>
        <v>0</v>
      </c>
      <c r="AW223" s="31">
        <f t="shared" si="655"/>
        <v>0</v>
      </c>
      <c r="AX223" s="31">
        <f t="shared" si="656"/>
        <v>0</v>
      </c>
      <c r="AZ223" s="285">
        <v>0</v>
      </c>
      <c r="BA223" s="285">
        <v>0</v>
      </c>
      <c r="BB223" s="285">
        <v>0</v>
      </c>
      <c r="BC223" s="287" t="s">
        <v>179</v>
      </c>
      <c r="BD223" s="20">
        <v>0</v>
      </c>
      <c r="BE223" s="20">
        <v>0</v>
      </c>
      <c r="BF223" s="20">
        <v>0</v>
      </c>
      <c r="BG223" s="20">
        <v>0</v>
      </c>
      <c r="BH223" s="20">
        <v>0</v>
      </c>
      <c r="BI223" s="20">
        <v>0</v>
      </c>
      <c r="BJ223" s="32" t="e">
        <v>#DIV/0!</v>
      </c>
      <c r="BK223" s="32" t="e">
        <v>#DIV/0!</v>
      </c>
      <c r="BL223" s="255"/>
      <c r="BM223" s="31">
        <v>0</v>
      </c>
      <c r="BN223" s="31">
        <v>0</v>
      </c>
      <c r="BO223" s="31">
        <v>0</v>
      </c>
      <c r="BP223" s="31">
        <v>0</v>
      </c>
      <c r="BQ223" s="31">
        <v>0</v>
      </c>
    </row>
    <row r="224" spans="1:69" ht="21" customHeight="1" x14ac:dyDescent="0.2">
      <c r="AG224" s="261">
        <f t="shared" ref="AG224:AI224" si="663">A449</f>
        <v>0</v>
      </c>
      <c r="AH224" s="261">
        <f t="shared" si="663"/>
        <v>0</v>
      </c>
      <c r="AI224" s="261">
        <f t="shared" si="663"/>
        <v>0</v>
      </c>
      <c r="AJ224" s="261" t="str">
        <f t="shared" si="643"/>
        <v>SENOUILLAC 2</v>
      </c>
      <c r="AK224" s="172">
        <f t="shared" si="644"/>
        <v>0</v>
      </c>
      <c r="AL224" s="103">
        <f t="shared" si="645"/>
        <v>0</v>
      </c>
      <c r="AM224" s="20">
        <f t="shared" si="646"/>
        <v>0</v>
      </c>
      <c r="AN224" s="20">
        <f t="shared" si="647"/>
        <v>0</v>
      </c>
      <c r="AO224" s="20">
        <f t="shared" si="648"/>
        <v>0</v>
      </c>
      <c r="AP224" s="20">
        <f t="shared" si="649"/>
        <v>0</v>
      </c>
      <c r="AQ224" s="32" t="e">
        <f t="shared" si="650"/>
        <v>#DIV/0!</v>
      </c>
      <c r="AR224" s="32" t="e">
        <f t="shared" si="651"/>
        <v>#DIV/0!</v>
      </c>
      <c r="AT224" s="31">
        <f t="shared" si="652"/>
        <v>0</v>
      </c>
      <c r="AU224" s="31">
        <f t="shared" si="653"/>
        <v>0</v>
      </c>
      <c r="AV224" s="31">
        <f t="shared" si="654"/>
        <v>0</v>
      </c>
      <c r="AW224" s="31">
        <f t="shared" si="655"/>
        <v>0</v>
      </c>
      <c r="AX224" s="31">
        <f t="shared" si="656"/>
        <v>0</v>
      </c>
      <c r="AZ224" s="286"/>
      <c r="BA224" s="286"/>
      <c r="BB224" s="286"/>
      <c r="BC224" s="286" t="s">
        <v>120</v>
      </c>
      <c r="BD224" s="172"/>
      <c r="BE224" s="103">
        <v>0</v>
      </c>
      <c r="BF224" s="20"/>
      <c r="BG224" s="20">
        <v>0</v>
      </c>
      <c r="BH224" s="20">
        <v>0</v>
      </c>
      <c r="BI224" s="20">
        <v>0</v>
      </c>
      <c r="BJ224" s="32" t="e">
        <v>#DIV/0!</v>
      </c>
      <c r="BK224" s="32" t="e">
        <v>#DIV/0!</v>
      </c>
      <c r="BL224" s="257"/>
      <c r="BM224" s="31">
        <v>0</v>
      </c>
      <c r="BN224" s="31">
        <v>0</v>
      </c>
      <c r="BO224" s="31">
        <v>0</v>
      </c>
      <c r="BP224" s="31">
        <v>0</v>
      </c>
      <c r="BQ224" s="31">
        <v>0</v>
      </c>
    </row>
    <row r="225" spans="1:50" ht="21" customHeight="1" thickBot="1" x14ac:dyDescent="0.25">
      <c r="AG225" s="261">
        <f t="shared" ref="AG225:AI225" si="664">A450</f>
        <v>0</v>
      </c>
      <c r="AH225" s="261">
        <f t="shared" si="664"/>
        <v>0</v>
      </c>
      <c r="AI225" s="261">
        <f t="shared" si="664"/>
        <v>0</v>
      </c>
      <c r="AJ225" s="261" t="str">
        <f t="shared" si="643"/>
        <v>SENOUILLAC 2</v>
      </c>
      <c r="AK225" s="172">
        <f t="shared" si="644"/>
        <v>0</v>
      </c>
      <c r="AL225" s="103">
        <f t="shared" si="645"/>
        <v>0</v>
      </c>
      <c r="AM225" s="20">
        <f t="shared" si="646"/>
        <v>0</v>
      </c>
      <c r="AN225" s="20">
        <f t="shared" si="647"/>
        <v>0</v>
      </c>
      <c r="AO225" s="20">
        <f t="shared" si="648"/>
        <v>0</v>
      </c>
      <c r="AP225" s="20">
        <f t="shared" si="649"/>
        <v>0</v>
      </c>
      <c r="AQ225" s="32" t="e">
        <f t="shared" si="650"/>
        <v>#DIV/0!</v>
      </c>
      <c r="AR225" s="32" t="e">
        <f t="shared" si="651"/>
        <v>#DIV/0!</v>
      </c>
      <c r="AT225" s="31">
        <f t="shared" si="652"/>
        <v>0</v>
      </c>
      <c r="AU225" s="31">
        <f t="shared" si="653"/>
        <v>0</v>
      </c>
      <c r="AV225" s="31">
        <f t="shared" si="654"/>
        <v>0</v>
      </c>
      <c r="AW225" s="31">
        <f t="shared" si="655"/>
        <v>0</v>
      </c>
      <c r="AX225" s="31">
        <f t="shared" si="656"/>
        <v>0</v>
      </c>
    </row>
    <row r="226" spans="1:50" ht="21" customHeight="1" thickTop="1" thickBot="1" x14ac:dyDescent="0.25">
      <c r="A226" s="11"/>
      <c r="B226" s="297" t="s">
        <v>173</v>
      </c>
      <c r="C226" s="297"/>
      <c r="D226" s="297"/>
      <c r="E226" s="298" t="s">
        <v>7</v>
      </c>
      <c r="F226" s="298"/>
      <c r="G226" s="298"/>
      <c r="H226" s="60">
        <f>$H$4</f>
        <v>3</v>
      </c>
      <c r="I226" s="13"/>
      <c r="J226" s="14"/>
      <c r="K226" s="298" t="s">
        <v>7</v>
      </c>
      <c r="L226" s="298"/>
      <c r="M226" s="298"/>
      <c r="N226" s="60">
        <f>$N$4</f>
        <v>3</v>
      </c>
      <c r="O226" s="14"/>
      <c r="P226" s="14"/>
      <c r="Q226" s="14"/>
      <c r="R226" s="298" t="s">
        <v>7</v>
      </c>
      <c r="S226" s="298"/>
      <c r="T226" s="298"/>
      <c r="U226" s="60">
        <f>$U$4</f>
        <v>3</v>
      </c>
      <c r="V226" s="14"/>
      <c r="W226" s="14"/>
      <c r="X226" s="14"/>
      <c r="Y226" s="298" t="s">
        <v>7</v>
      </c>
      <c r="Z226" s="298"/>
      <c r="AA226" s="298"/>
      <c r="AB226" s="60">
        <v>3</v>
      </c>
      <c r="AC226" s="14"/>
      <c r="AD226" s="14"/>
      <c r="AE226" s="14"/>
    </row>
    <row r="227" spans="1:50" ht="21" customHeight="1" thickTop="1" x14ac:dyDescent="0.2">
      <c r="A227" s="16"/>
      <c r="B227" s="17" t="s">
        <v>22</v>
      </c>
      <c r="C227" s="17"/>
      <c r="D227" s="17"/>
      <c r="E227" s="18">
        <f>$H$4</f>
        <v>3</v>
      </c>
      <c r="F227" s="294" t="str">
        <f>$F$5</f>
        <v>VALENCE</v>
      </c>
      <c r="G227" s="294"/>
      <c r="H227" s="294"/>
      <c r="I227" s="294"/>
      <c r="J227" s="294"/>
      <c r="K227" s="18">
        <f>$N$4</f>
        <v>3</v>
      </c>
      <c r="L227" s="294" t="str">
        <f>$L$5</f>
        <v>TOULOUSE</v>
      </c>
      <c r="M227" s="294"/>
      <c r="N227" s="294"/>
      <c r="O227" s="294"/>
      <c r="P227" s="294"/>
      <c r="Q227" s="294"/>
      <c r="R227" s="18">
        <f>$U$4</f>
        <v>3</v>
      </c>
      <c r="S227" s="294" t="str">
        <f>$S$5</f>
        <v>LE SEQUESTRE</v>
      </c>
      <c r="T227" s="294"/>
      <c r="U227" s="294"/>
      <c r="V227" s="294"/>
      <c r="W227" s="294"/>
      <c r="X227" s="294"/>
      <c r="Y227" s="18">
        <f>$AB$4</f>
        <v>3</v>
      </c>
      <c r="Z227" s="295" t="str">
        <f>$Z$5</f>
        <v>MIRANDOL</v>
      </c>
      <c r="AA227" s="295"/>
      <c r="AB227" s="295"/>
      <c r="AC227" s="295"/>
      <c r="AD227" s="295"/>
      <c r="AE227" s="295"/>
    </row>
    <row r="228" spans="1:50" ht="21" customHeight="1" thickBot="1" x14ac:dyDescent="0.25">
      <c r="A228" s="28" t="s">
        <v>8</v>
      </c>
      <c r="B228" s="28" t="s">
        <v>9</v>
      </c>
      <c r="C228" s="28" t="s">
        <v>10</v>
      </c>
      <c r="D228" s="28" t="s">
        <v>31</v>
      </c>
      <c r="E228" s="29" t="s">
        <v>32</v>
      </c>
      <c r="F228" s="28">
        <v>1</v>
      </c>
      <c r="G228" s="28">
        <v>2</v>
      </c>
      <c r="H228" s="28">
        <v>3</v>
      </c>
      <c r="I228" s="28">
        <v>4</v>
      </c>
      <c r="J228" s="28" t="s">
        <v>21</v>
      </c>
      <c r="K228" s="29" t="s">
        <v>32</v>
      </c>
      <c r="L228" s="28">
        <v>1</v>
      </c>
      <c r="M228" s="28">
        <v>2</v>
      </c>
      <c r="N228" s="28">
        <v>3</v>
      </c>
      <c r="O228" s="28">
        <v>4</v>
      </c>
      <c r="P228" s="28" t="s">
        <v>21</v>
      </c>
      <c r="Q228" s="28" t="s">
        <v>33</v>
      </c>
      <c r="R228" s="29" t="s">
        <v>32</v>
      </c>
      <c r="S228" s="28">
        <v>1</v>
      </c>
      <c r="T228" s="28">
        <v>2</v>
      </c>
      <c r="U228" s="28">
        <v>3</v>
      </c>
      <c r="V228" s="28">
        <v>4</v>
      </c>
      <c r="W228" s="28" t="s">
        <v>21</v>
      </c>
      <c r="X228" s="28" t="s">
        <v>33</v>
      </c>
      <c r="Y228" s="29" t="s">
        <v>32</v>
      </c>
      <c r="Z228" s="28">
        <v>1</v>
      </c>
      <c r="AA228" s="28">
        <v>2</v>
      </c>
      <c r="AB228" s="28">
        <v>3</v>
      </c>
      <c r="AC228" s="28">
        <v>4</v>
      </c>
      <c r="AD228" s="28" t="s">
        <v>21</v>
      </c>
      <c r="AE228" s="28" t="s">
        <v>33</v>
      </c>
    </row>
    <row r="229" spans="1:50" ht="21" customHeight="1" thickTop="1" x14ac:dyDescent="0.2">
      <c r="A229" s="35" t="s">
        <v>26</v>
      </c>
      <c r="B229" s="36" t="s">
        <v>98</v>
      </c>
      <c r="C229" s="36" t="s">
        <v>34</v>
      </c>
      <c r="D229" s="37">
        <v>9</v>
      </c>
      <c r="E229" s="127">
        <f t="shared" ref="E229:E238" si="665">IF(F229&gt;0,D229*$E$207,0)</f>
        <v>27</v>
      </c>
      <c r="F229" s="38">
        <v>50</v>
      </c>
      <c r="G229" s="38">
        <v>42</v>
      </c>
      <c r="H229" s="38">
        <v>44</v>
      </c>
      <c r="I229" s="38"/>
      <c r="J229" s="39">
        <f t="shared" ref="J229:J238" si="666">F229+G229+H229+I229</f>
        <v>136</v>
      </c>
      <c r="K229" s="40">
        <f t="shared" ref="K229:K238" si="667">IF(L229&gt;0,D229*$K$207,0)</f>
        <v>27</v>
      </c>
      <c r="L229" s="38">
        <v>40</v>
      </c>
      <c r="M229" s="38">
        <v>48</v>
      </c>
      <c r="N229" s="38">
        <v>45</v>
      </c>
      <c r="O229" s="38"/>
      <c r="P229" s="41">
        <f t="shared" ref="P229:P231" si="668">L229+M229+N229+O229</f>
        <v>133</v>
      </c>
      <c r="Q229" s="41">
        <f t="shared" ref="Q229:Q231" si="669">J229+P229</f>
        <v>269</v>
      </c>
      <c r="R229" s="40">
        <f t="shared" ref="R229:R238" si="670">IF(S229&gt;0,D229*$R$207,0)</f>
        <v>27</v>
      </c>
      <c r="S229" s="38">
        <v>51</v>
      </c>
      <c r="T229" s="38">
        <v>44</v>
      </c>
      <c r="U229" s="38">
        <v>47</v>
      </c>
      <c r="V229" s="38">
        <v>0</v>
      </c>
      <c r="W229" s="41">
        <f t="shared" ref="W229:W231" si="671">S229+T229+U229+V229</f>
        <v>142</v>
      </c>
      <c r="X229" s="41">
        <f t="shared" ref="X229:X231" si="672">J229+P229+W229</f>
        <v>411</v>
      </c>
      <c r="Y229" s="40">
        <f>IF(Z229&gt;0,D229*$Y$207,0)</f>
        <v>27</v>
      </c>
      <c r="Z229" s="38">
        <v>41</v>
      </c>
      <c r="AA229" s="38">
        <v>39</v>
      </c>
      <c r="AB229" s="38">
        <v>52</v>
      </c>
      <c r="AC229" s="38"/>
      <c r="AD229" s="41">
        <f t="shared" ref="AD229:AD231" si="673">Z229+AA229+AB229+AC229</f>
        <v>132</v>
      </c>
      <c r="AE229" s="41">
        <f t="shared" ref="AE229:AE231" si="674">J229+P229+W229+AD229</f>
        <v>543</v>
      </c>
    </row>
    <row r="230" spans="1:50" ht="21" customHeight="1" x14ac:dyDescent="0.2">
      <c r="A230" s="177" t="s">
        <v>26</v>
      </c>
      <c r="B230" s="53" t="s">
        <v>85</v>
      </c>
      <c r="C230" s="53" t="s">
        <v>86</v>
      </c>
      <c r="D230" s="54">
        <v>8</v>
      </c>
      <c r="E230" s="55">
        <f t="shared" si="665"/>
        <v>24</v>
      </c>
      <c r="F230" s="56">
        <v>32</v>
      </c>
      <c r="G230" s="56">
        <v>36</v>
      </c>
      <c r="H230" s="56">
        <v>39</v>
      </c>
      <c r="I230" s="56"/>
      <c r="J230" s="57">
        <f t="shared" si="666"/>
        <v>107</v>
      </c>
      <c r="K230" s="29">
        <f t="shared" si="667"/>
        <v>24</v>
      </c>
      <c r="L230" s="56">
        <v>34</v>
      </c>
      <c r="M230" s="56">
        <v>42</v>
      </c>
      <c r="N230" s="56">
        <v>44</v>
      </c>
      <c r="O230" s="56"/>
      <c r="P230" s="58">
        <f t="shared" si="668"/>
        <v>120</v>
      </c>
      <c r="Q230" s="58">
        <f t="shared" si="669"/>
        <v>227</v>
      </c>
      <c r="R230" s="29">
        <f t="shared" si="670"/>
        <v>24</v>
      </c>
      <c r="S230" s="56">
        <v>36</v>
      </c>
      <c r="T230" s="56">
        <v>40</v>
      </c>
      <c r="U230" s="56">
        <v>47</v>
      </c>
      <c r="V230" s="56"/>
      <c r="W230" s="58">
        <f t="shared" si="671"/>
        <v>123</v>
      </c>
      <c r="X230" s="58">
        <f t="shared" si="672"/>
        <v>350</v>
      </c>
      <c r="Y230" s="29">
        <f>IF(Z230&gt;0,D230*$Y$207,0)</f>
        <v>24</v>
      </c>
      <c r="Z230" s="56">
        <v>34</v>
      </c>
      <c r="AA230" s="56">
        <v>38</v>
      </c>
      <c r="AB230" s="56">
        <v>36</v>
      </c>
      <c r="AC230" s="56"/>
      <c r="AD230" s="58">
        <f t="shared" si="673"/>
        <v>108</v>
      </c>
      <c r="AE230" s="58">
        <f t="shared" si="674"/>
        <v>458</v>
      </c>
    </row>
    <row r="231" spans="1:50" ht="21" customHeight="1" x14ac:dyDescent="0.2">
      <c r="A231" s="52"/>
      <c r="B231" s="53"/>
      <c r="C231" s="53"/>
      <c r="D231" s="54"/>
      <c r="E231" s="55">
        <f t="shared" si="665"/>
        <v>0</v>
      </c>
      <c r="F231" s="56"/>
      <c r="G231" s="56"/>
      <c r="H231" s="56"/>
      <c r="I231" s="56"/>
      <c r="J231" s="57">
        <f t="shared" si="666"/>
        <v>0</v>
      </c>
      <c r="K231" s="29">
        <f t="shared" si="667"/>
        <v>0</v>
      </c>
      <c r="L231" s="56"/>
      <c r="M231" s="56"/>
      <c r="N231" s="56"/>
      <c r="O231" s="56"/>
      <c r="P231" s="58">
        <f t="shared" si="668"/>
        <v>0</v>
      </c>
      <c r="Q231" s="58">
        <f t="shared" si="669"/>
        <v>0</v>
      </c>
      <c r="R231" s="29">
        <f t="shared" si="670"/>
        <v>0</v>
      </c>
      <c r="S231" s="56"/>
      <c r="T231" s="56"/>
      <c r="U231" s="56"/>
      <c r="V231" s="56"/>
      <c r="W231" s="58">
        <f t="shared" si="671"/>
        <v>0</v>
      </c>
      <c r="X231" s="58">
        <f t="shared" si="672"/>
        <v>0</v>
      </c>
      <c r="Y231" s="29">
        <f>IF(Z231&gt;0,D231*$Y$207,0)</f>
        <v>0</v>
      </c>
      <c r="Z231" s="56"/>
      <c r="AA231" s="56"/>
      <c r="AB231" s="56"/>
      <c r="AC231" s="56"/>
      <c r="AD231" s="58">
        <f t="shared" si="673"/>
        <v>0</v>
      </c>
      <c r="AE231" s="58">
        <f t="shared" si="674"/>
        <v>0</v>
      </c>
    </row>
    <row r="232" spans="1:50" ht="21" customHeight="1" x14ac:dyDescent="0.2">
      <c r="A232" s="52"/>
      <c r="B232" s="53"/>
      <c r="C232" s="53"/>
      <c r="D232" s="54"/>
      <c r="E232" s="55">
        <f t="shared" si="665"/>
        <v>0</v>
      </c>
      <c r="F232" s="56"/>
      <c r="G232" s="56"/>
      <c r="H232" s="56"/>
      <c r="I232" s="56"/>
      <c r="J232" s="57">
        <f t="shared" si="666"/>
        <v>0</v>
      </c>
      <c r="K232" s="29">
        <f t="shared" si="667"/>
        <v>0</v>
      </c>
      <c r="L232" s="56"/>
      <c r="M232" s="56"/>
      <c r="N232" s="56"/>
      <c r="O232" s="56"/>
      <c r="P232" s="58">
        <f t="shared" ref="P232:P238" si="675">L232+M232+N232+O232</f>
        <v>0</v>
      </c>
      <c r="Q232" s="58">
        <f t="shared" ref="Q232:Q238" si="676">J232+P232</f>
        <v>0</v>
      </c>
      <c r="R232" s="29">
        <f t="shared" si="670"/>
        <v>0</v>
      </c>
      <c r="S232" s="56"/>
      <c r="T232" s="56"/>
      <c r="U232" s="56"/>
      <c r="V232" s="56"/>
      <c r="W232" s="58">
        <f t="shared" ref="W232:W238" si="677">S232+T232+U232+V232</f>
        <v>0</v>
      </c>
      <c r="X232" s="58">
        <f t="shared" ref="X232:X238" si="678">J232+P232+W232</f>
        <v>0</v>
      </c>
      <c r="Y232" s="29">
        <f t="shared" ref="Y232:Y238" si="679">IF(Z232&gt;0,D232*$Y$207,0)</f>
        <v>0</v>
      </c>
      <c r="Z232" s="56"/>
      <c r="AA232" s="56"/>
      <c r="AB232" s="56"/>
      <c r="AC232" s="56"/>
      <c r="AD232" s="58">
        <f t="shared" ref="AD232:AD238" si="680">Z232+AA232+AB232+AC232</f>
        <v>0</v>
      </c>
      <c r="AE232" s="58">
        <f t="shared" ref="AE232:AE238" si="681">J232+P232+W232+AD232</f>
        <v>0</v>
      </c>
    </row>
    <row r="233" spans="1:50" ht="21" customHeight="1" x14ac:dyDescent="0.2">
      <c r="A233" s="52"/>
      <c r="B233" s="53"/>
      <c r="C233" s="53"/>
      <c r="D233" s="54"/>
      <c r="E233" s="55">
        <f t="shared" si="665"/>
        <v>0</v>
      </c>
      <c r="F233" s="56"/>
      <c r="G233" s="56"/>
      <c r="H233" s="56"/>
      <c r="I233" s="56"/>
      <c r="J233" s="57">
        <f t="shared" si="666"/>
        <v>0</v>
      </c>
      <c r="K233" s="29">
        <f t="shared" si="667"/>
        <v>0</v>
      </c>
      <c r="L233" s="56"/>
      <c r="M233" s="56"/>
      <c r="N233" s="56"/>
      <c r="O233" s="56"/>
      <c r="P233" s="58">
        <f t="shared" si="675"/>
        <v>0</v>
      </c>
      <c r="Q233" s="58">
        <f t="shared" si="676"/>
        <v>0</v>
      </c>
      <c r="R233" s="29">
        <f t="shared" si="670"/>
        <v>0</v>
      </c>
      <c r="S233" s="56"/>
      <c r="T233" s="56"/>
      <c r="U233" s="56"/>
      <c r="V233" s="56"/>
      <c r="W233" s="58">
        <f t="shared" si="677"/>
        <v>0</v>
      </c>
      <c r="X233" s="58">
        <f t="shared" si="678"/>
        <v>0</v>
      </c>
      <c r="Y233" s="29">
        <f t="shared" si="679"/>
        <v>0</v>
      </c>
      <c r="Z233" s="56"/>
      <c r="AA233" s="56"/>
      <c r="AB233" s="56"/>
      <c r="AC233" s="56"/>
      <c r="AD233" s="58">
        <f t="shared" si="680"/>
        <v>0</v>
      </c>
      <c r="AE233" s="58">
        <f t="shared" si="681"/>
        <v>0</v>
      </c>
    </row>
    <row r="234" spans="1:50" ht="21" customHeight="1" x14ac:dyDescent="0.2">
      <c r="A234" s="52"/>
      <c r="B234" s="53"/>
      <c r="C234" s="53"/>
      <c r="D234" s="54"/>
      <c r="E234" s="55">
        <f t="shared" si="665"/>
        <v>0</v>
      </c>
      <c r="F234" s="56"/>
      <c r="G234" s="56"/>
      <c r="H234" s="56"/>
      <c r="I234" s="56"/>
      <c r="J234" s="57">
        <f t="shared" si="666"/>
        <v>0</v>
      </c>
      <c r="K234" s="29">
        <f t="shared" si="667"/>
        <v>0</v>
      </c>
      <c r="L234" s="56"/>
      <c r="M234" s="56"/>
      <c r="N234" s="56"/>
      <c r="O234" s="56"/>
      <c r="P234" s="58">
        <f t="shared" si="675"/>
        <v>0</v>
      </c>
      <c r="Q234" s="58">
        <f t="shared" si="676"/>
        <v>0</v>
      </c>
      <c r="R234" s="29">
        <f t="shared" si="670"/>
        <v>0</v>
      </c>
      <c r="S234" s="56"/>
      <c r="T234" s="56"/>
      <c r="U234" s="56"/>
      <c r="V234" s="56"/>
      <c r="W234" s="58">
        <f t="shared" si="677"/>
        <v>0</v>
      </c>
      <c r="X234" s="58">
        <f t="shared" si="678"/>
        <v>0</v>
      </c>
      <c r="Y234" s="29">
        <f t="shared" si="679"/>
        <v>0</v>
      </c>
      <c r="Z234" s="56"/>
      <c r="AA234" s="56"/>
      <c r="AB234" s="56"/>
      <c r="AC234" s="56"/>
      <c r="AD234" s="58">
        <f t="shared" si="680"/>
        <v>0</v>
      </c>
      <c r="AE234" s="58">
        <f t="shared" si="681"/>
        <v>0</v>
      </c>
    </row>
    <row r="235" spans="1:50" ht="21" customHeight="1" x14ac:dyDescent="0.2">
      <c r="A235" s="52"/>
      <c r="B235" s="53"/>
      <c r="C235" s="53"/>
      <c r="D235" s="54"/>
      <c r="E235" s="55">
        <f t="shared" si="665"/>
        <v>0</v>
      </c>
      <c r="F235" s="56"/>
      <c r="G235" s="56"/>
      <c r="H235" s="56"/>
      <c r="I235" s="56"/>
      <c r="J235" s="57">
        <f t="shared" si="666"/>
        <v>0</v>
      </c>
      <c r="K235" s="29">
        <f t="shared" si="667"/>
        <v>0</v>
      </c>
      <c r="L235" s="56"/>
      <c r="M235" s="56"/>
      <c r="N235" s="56"/>
      <c r="O235" s="56"/>
      <c r="P235" s="58">
        <f t="shared" si="675"/>
        <v>0</v>
      </c>
      <c r="Q235" s="58">
        <f t="shared" si="676"/>
        <v>0</v>
      </c>
      <c r="R235" s="29">
        <f t="shared" si="670"/>
        <v>0</v>
      </c>
      <c r="S235" s="56"/>
      <c r="T235" s="56"/>
      <c r="U235" s="56"/>
      <c r="V235" s="56"/>
      <c r="W235" s="58">
        <f t="shared" si="677"/>
        <v>0</v>
      </c>
      <c r="X235" s="58">
        <f t="shared" si="678"/>
        <v>0</v>
      </c>
      <c r="Y235" s="29">
        <f t="shared" si="679"/>
        <v>0</v>
      </c>
      <c r="Z235" s="56"/>
      <c r="AA235" s="56"/>
      <c r="AB235" s="56"/>
      <c r="AC235" s="56"/>
      <c r="AD235" s="58">
        <f t="shared" si="680"/>
        <v>0</v>
      </c>
      <c r="AE235" s="58">
        <f t="shared" si="681"/>
        <v>0</v>
      </c>
    </row>
    <row r="236" spans="1:50" ht="21" customHeight="1" x14ac:dyDescent="0.2">
      <c r="A236" s="140"/>
      <c r="B236" s="87"/>
      <c r="C236" s="87"/>
      <c r="D236" s="142"/>
      <c r="E236" s="55">
        <f t="shared" si="665"/>
        <v>0</v>
      </c>
      <c r="F236" s="95"/>
      <c r="G236" s="95"/>
      <c r="H236" s="95"/>
      <c r="I236" s="95"/>
      <c r="J236" s="57">
        <f t="shared" si="666"/>
        <v>0</v>
      </c>
      <c r="K236" s="29">
        <f t="shared" si="667"/>
        <v>0</v>
      </c>
      <c r="L236" s="95"/>
      <c r="M236" s="95"/>
      <c r="N236" s="95"/>
      <c r="O236" s="95"/>
      <c r="P236" s="58">
        <f t="shared" si="675"/>
        <v>0</v>
      </c>
      <c r="Q236" s="58">
        <f t="shared" si="676"/>
        <v>0</v>
      </c>
      <c r="R236" s="29">
        <f t="shared" si="670"/>
        <v>0</v>
      </c>
      <c r="S236" s="95"/>
      <c r="T236" s="95"/>
      <c r="U236" s="95"/>
      <c r="V236" s="95"/>
      <c r="W236" s="58">
        <f t="shared" si="677"/>
        <v>0</v>
      </c>
      <c r="X236" s="58">
        <f t="shared" si="678"/>
        <v>0</v>
      </c>
      <c r="Y236" s="29">
        <f t="shared" si="679"/>
        <v>0</v>
      </c>
      <c r="Z236" s="95"/>
      <c r="AA236" s="95"/>
      <c r="AB236" s="95"/>
      <c r="AC236" s="95"/>
      <c r="AD236" s="58">
        <f t="shared" si="680"/>
        <v>0</v>
      </c>
      <c r="AE236" s="58">
        <f t="shared" si="681"/>
        <v>0</v>
      </c>
    </row>
    <row r="237" spans="1:50" ht="21" customHeight="1" x14ac:dyDescent="0.2">
      <c r="A237" s="140"/>
      <c r="B237" s="87"/>
      <c r="C237" s="87"/>
      <c r="D237" s="142"/>
      <c r="E237" s="55">
        <f t="shared" si="665"/>
        <v>0</v>
      </c>
      <c r="F237" s="95"/>
      <c r="G237" s="95"/>
      <c r="H237" s="95"/>
      <c r="I237" s="95"/>
      <c r="J237" s="57">
        <f t="shared" si="666"/>
        <v>0</v>
      </c>
      <c r="K237" s="29">
        <f t="shared" si="667"/>
        <v>0</v>
      </c>
      <c r="L237" s="95"/>
      <c r="M237" s="95"/>
      <c r="N237" s="95"/>
      <c r="O237" s="95"/>
      <c r="P237" s="58">
        <f t="shared" si="675"/>
        <v>0</v>
      </c>
      <c r="Q237" s="58">
        <f t="shared" si="676"/>
        <v>0</v>
      </c>
      <c r="R237" s="29">
        <f t="shared" si="670"/>
        <v>0</v>
      </c>
      <c r="S237" s="95"/>
      <c r="T237" s="95"/>
      <c r="U237" s="95"/>
      <c r="V237" s="95"/>
      <c r="W237" s="58">
        <f t="shared" si="677"/>
        <v>0</v>
      </c>
      <c r="X237" s="58">
        <f t="shared" si="678"/>
        <v>0</v>
      </c>
      <c r="Y237" s="29">
        <f t="shared" si="679"/>
        <v>0</v>
      </c>
      <c r="Z237" s="95"/>
      <c r="AA237" s="95"/>
      <c r="AB237" s="95"/>
      <c r="AC237" s="95"/>
      <c r="AD237" s="58">
        <f t="shared" si="680"/>
        <v>0</v>
      </c>
      <c r="AE237" s="58">
        <f t="shared" si="681"/>
        <v>0</v>
      </c>
    </row>
    <row r="238" spans="1:50" ht="21" customHeight="1" thickBot="1" x14ac:dyDescent="0.25">
      <c r="A238" s="88"/>
      <c r="B238" s="89"/>
      <c r="C238" s="89"/>
      <c r="D238" s="90"/>
      <c r="E238" s="55">
        <f t="shared" si="665"/>
        <v>0</v>
      </c>
      <c r="F238" s="92"/>
      <c r="G238" s="92"/>
      <c r="H238" s="92"/>
      <c r="I238" s="92"/>
      <c r="J238" s="57">
        <f t="shared" si="666"/>
        <v>0</v>
      </c>
      <c r="K238" s="29">
        <f t="shared" si="667"/>
        <v>0</v>
      </c>
      <c r="L238" s="95"/>
      <c r="M238" s="95"/>
      <c r="N238" s="95"/>
      <c r="O238" s="95"/>
      <c r="P238" s="58">
        <f t="shared" si="675"/>
        <v>0</v>
      </c>
      <c r="Q238" s="58">
        <f t="shared" si="676"/>
        <v>0</v>
      </c>
      <c r="R238" s="29">
        <f t="shared" si="670"/>
        <v>0</v>
      </c>
      <c r="S238" s="95"/>
      <c r="T238" s="95"/>
      <c r="U238" s="95"/>
      <c r="V238" s="95"/>
      <c r="W238" s="58">
        <f t="shared" si="677"/>
        <v>0</v>
      </c>
      <c r="X238" s="58">
        <f t="shared" si="678"/>
        <v>0</v>
      </c>
      <c r="Y238" s="29">
        <f t="shared" si="679"/>
        <v>0</v>
      </c>
      <c r="Z238" s="95"/>
      <c r="AA238" s="95"/>
      <c r="AB238" s="95"/>
      <c r="AC238" s="95"/>
      <c r="AD238" s="58">
        <f t="shared" si="680"/>
        <v>0</v>
      </c>
      <c r="AE238" s="58">
        <f t="shared" si="681"/>
        <v>0</v>
      </c>
    </row>
    <row r="239" spans="1:50" ht="21" customHeight="1" thickTop="1" x14ac:dyDescent="0.2">
      <c r="A239" s="97" t="s">
        <v>88</v>
      </c>
      <c r="B239" s="58"/>
      <c r="C239" s="98"/>
      <c r="D239" s="99">
        <v>0</v>
      </c>
      <c r="E239" s="100">
        <f>SUM(E229:E238)</f>
        <v>51</v>
      </c>
      <c r="F239" s="41">
        <f>SUM(F229:F238)</f>
        <v>82</v>
      </c>
      <c r="G239" s="101">
        <f>SUM(G229:G238)</f>
        <v>78</v>
      </c>
      <c r="H239" s="99">
        <f>SUM(H229:H238)</f>
        <v>83</v>
      </c>
      <c r="I239" s="58"/>
      <c r="J239" s="41" t="s">
        <v>84</v>
      </c>
      <c r="K239" s="102">
        <f>SUM(K229:K238)</f>
        <v>51</v>
      </c>
      <c r="L239" s="41">
        <f>SUM(L229:L238)</f>
        <v>74</v>
      </c>
      <c r="M239" s="101">
        <f>SUM(M229:M238)</f>
        <v>90</v>
      </c>
      <c r="N239" s="101">
        <f>SUM(N229:N238)</f>
        <v>89</v>
      </c>
      <c r="O239" s="41"/>
      <c r="P239" s="41"/>
      <c r="Q239" s="41"/>
      <c r="R239" s="102">
        <f>SUM(R229:R238)</f>
        <v>51</v>
      </c>
      <c r="S239" s="41">
        <f>SUM(S229:S238)</f>
        <v>87</v>
      </c>
      <c r="T239" s="101">
        <f>SUM(T229:T238)</f>
        <v>84</v>
      </c>
      <c r="U239" s="101">
        <f>SUM(U229:U238)</f>
        <v>94</v>
      </c>
      <c r="V239" s="41"/>
      <c r="W239" s="41"/>
      <c r="X239" s="41"/>
      <c r="Y239" s="102">
        <f>SUM(Y229:Y238)</f>
        <v>51</v>
      </c>
      <c r="Z239" s="41">
        <f>SUM(Z229:Z238)</f>
        <v>75</v>
      </c>
      <c r="AA239" s="101">
        <f>SUM(AA229:AA238)</f>
        <v>77</v>
      </c>
      <c r="AB239" s="101">
        <f>SUM(AB229:AB238)</f>
        <v>88</v>
      </c>
      <c r="AC239" s="41"/>
      <c r="AD239" s="41"/>
      <c r="AE239" s="41"/>
    </row>
    <row r="240" spans="1:50" ht="21" customHeight="1" thickBot="1" x14ac:dyDescent="0.25">
      <c r="A240" s="104" t="s">
        <v>131</v>
      </c>
      <c r="B240" s="105"/>
      <c r="C240" s="105"/>
      <c r="D240" s="105"/>
      <c r="E240" s="105"/>
      <c r="F240" s="105"/>
      <c r="G240" s="105"/>
      <c r="H240" s="296">
        <f>SUM(J229:J238)/($H$226*4)</f>
        <v>20.25</v>
      </c>
      <c r="I240" s="296"/>
      <c r="J240" s="58">
        <f>F239+G239+H239+I239</f>
        <v>243</v>
      </c>
      <c r="K240" s="107"/>
      <c r="L240" s="106"/>
      <c r="M240" s="296">
        <f>SUM(P229:P238)/($N$226*4)</f>
        <v>21.083333333333332</v>
      </c>
      <c r="N240" s="296"/>
      <c r="O240" s="296"/>
      <c r="P240" s="58">
        <f>SUM(L239:O239)</f>
        <v>253</v>
      </c>
      <c r="Q240" s="105"/>
      <c r="R240" s="108"/>
      <c r="S240" s="105"/>
      <c r="T240" s="105"/>
      <c r="U240" s="296">
        <f>SUM(W229:W238)/($U$226*4)</f>
        <v>22.083333333333332</v>
      </c>
      <c r="V240" s="296"/>
      <c r="W240" s="58">
        <f>SUM(S239:V239)</f>
        <v>265</v>
      </c>
      <c r="X240" s="58"/>
      <c r="Y240" s="108"/>
      <c r="Z240" s="105"/>
      <c r="AA240" s="105"/>
      <c r="AB240" s="296">
        <f>SUM(AD229:AD238)/($AB$226*4)</f>
        <v>20</v>
      </c>
      <c r="AC240" s="296"/>
      <c r="AD240" s="58">
        <f>SUM(Z239:AC239)</f>
        <v>240</v>
      </c>
      <c r="AE240" s="58"/>
    </row>
    <row r="241" spans="1:31" ht="21" customHeight="1" thickTop="1" thickBot="1" x14ac:dyDescent="0.25">
      <c r="A241" s="104" t="s">
        <v>93</v>
      </c>
      <c r="B241" s="105"/>
      <c r="C241" s="105"/>
      <c r="D241" s="105"/>
      <c r="E241" s="105"/>
      <c r="F241" s="105"/>
      <c r="G241" s="105"/>
      <c r="H241" s="109" t="s">
        <v>13</v>
      </c>
      <c r="I241" s="110"/>
      <c r="J241" s="111">
        <f>J240+E239</f>
        <v>294</v>
      </c>
      <c r="K241" s="112"/>
      <c r="L241" s="105"/>
      <c r="M241" s="105"/>
      <c r="N241" s="105"/>
      <c r="O241" s="109" t="s">
        <v>13</v>
      </c>
      <c r="P241" s="110"/>
      <c r="Q241" s="111">
        <f>P240+K239</f>
        <v>304</v>
      </c>
      <c r="R241" s="108"/>
      <c r="S241" s="105"/>
      <c r="T241" s="105"/>
      <c r="U241" s="105"/>
      <c r="V241" s="109" t="s">
        <v>13</v>
      </c>
      <c r="W241" s="110"/>
      <c r="X241" s="111">
        <f>R239+W240</f>
        <v>316</v>
      </c>
      <c r="Y241" s="108"/>
      <c r="Z241" s="105"/>
      <c r="AA241" s="105"/>
      <c r="AB241" s="105"/>
      <c r="AC241" s="109" t="s">
        <v>13</v>
      </c>
      <c r="AD241" s="110"/>
      <c r="AE241" s="111">
        <f>Y239+AD240</f>
        <v>291</v>
      </c>
    </row>
    <row r="242" spans="1:31" ht="21" customHeight="1" thickTop="1" thickBot="1" x14ac:dyDescent="0.25">
      <c r="A242" s="114" t="s">
        <v>41</v>
      </c>
      <c r="B242" s="115"/>
      <c r="C242" s="115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09" t="s">
        <v>13</v>
      </c>
      <c r="P242" s="110"/>
      <c r="Q242" s="111">
        <f>(J241+Q241)</f>
        <v>598</v>
      </c>
      <c r="R242" s="116"/>
      <c r="S242" s="115"/>
      <c r="T242" s="115"/>
      <c r="U242" s="115" t="s">
        <v>84</v>
      </c>
      <c r="V242" s="109" t="s">
        <v>13</v>
      </c>
      <c r="W242" s="110"/>
      <c r="X242" s="111">
        <f>J241+Q241+X241</f>
        <v>914</v>
      </c>
      <c r="Y242" s="116"/>
      <c r="Z242" s="115"/>
      <c r="AA242" s="115"/>
      <c r="AB242" s="115" t="s">
        <v>84</v>
      </c>
      <c r="AC242" s="109" t="s">
        <v>13</v>
      </c>
      <c r="AD242" s="110"/>
      <c r="AE242" s="111">
        <f>J241+Q241+X241+AE241</f>
        <v>1205</v>
      </c>
    </row>
    <row r="243" spans="1:31" ht="21" customHeight="1" thickTop="1" x14ac:dyDescent="0.2"/>
    <row r="244" spans="1:31" ht="18.75" customHeight="1" x14ac:dyDescent="0.2"/>
    <row r="245" spans="1:31" ht="21" customHeight="1" thickBot="1" x14ac:dyDescent="0.25"/>
    <row r="246" spans="1:31" ht="21" customHeight="1" thickTop="1" thickBot="1" x14ac:dyDescent="0.25">
      <c r="A246" s="11"/>
      <c r="B246" s="297" t="s">
        <v>211</v>
      </c>
      <c r="C246" s="297"/>
      <c r="D246" s="297"/>
      <c r="E246" s="298" t="s">
        <v>7</v>
      </c>
      <c r="F246" s="298"/>
      <c r="G246" s="298"/>
      <c r="H246" s="60">
        <f>$H$4</f>
        <v>3</v>
      </c>
      <c r="I246" s="13"/>
      <c r="J246" s="14"/>
      <c r="K246" s="298" t="s">
        <v>7</v>
      </c>
      <c r="L246" s="298"/>
      <c r="M246" s="298"/>
      <c r="N246" s="60">
        <f>$N$4</f>
        <v>3</v>
      </c>
      <c r="O246" s="14"/>
      <c r="P246" s="14"/>
      <c r="Q246" s="14"/>
      <c r="R246" s="298" t="s">
        <v>7</v>
      </c>
      <c r="S246" s="298"/>
      <c r="T246" s="298"/>
      <c r="U246" s="60">
        <f>$U$4</f>
        <v>3</v>
      </c>
      <c r="V246" s="14"/>
      <c r="W246" s="14"/>
      <c r="X246" s="14"/>
      <c r="Y246" s="298" t="s">
        <v>7</v>
      </c>
      <c r="Z246" s="298"/>
      <c r="AA246" s="298"/>
      <c r="AB246" s="60">
        <v>3</v>
      </c>
      <c r="AC246" s="14"/>
      <c r="AD246" s="14"/>
      <c r="AE246" s="14"/>
    </row>
    <row r="247" spans="1:31" ht="21" customHeight="1" thickTop="1" x14ac:dyDescent="0.2">
      <c r="A247" s="16"/>
      <c r="B247" s="17" t="s">
        <v>22</v>
      </c>
      <c r="C247" s="17"/>
      <c r="D247" s="17"/>
      <c r="E247" s="18">
        <f>$H$4</f>
        <v>3</v>
      </c>
      <c r="F247" s="294" t="str">
        <f>$F$5</f>
        <v>VALENCE</v>
      </c>
      <c r="G247" s="294"/>
      <c r="H247" s="294"/>
      <c r="I247" s="294"/>
      <c r="J247" s="294"/>
      <c r="K247" s="18">
        <f>$N$4</f>
        <v>3</v>
      </c>
      <c r="L247" s="294" t="str">
        <f>$L$5</f>
        <v>TOULOUSE</v>
      </c>
      <c r="M247" s="294"/>
      <c r="N247" s="294"/>
      <c r="O247" s="294"/>
      <c r="P247" s="294"/>
      <c r="Q247" s="294"/>
      <c r="R247" s="18">
        <f>$U$4</f>
        <v>3</v>
      </c>
      <c r="S247" s="294" t="str">
        <f>$S$5</f>
        <v>LE SEQUESTRE</v>
      </c>
      <c r="T247" s="294"/>
      <c r="U247" s="294"/>
      <c r="V247" s="294"/>
      <c r="W247" s="294"/>
      <c r="X247" s="294"/>
      <c r="Y247" s="18">
        <f>$AB$4</f>
        <v>3</v>
      </c>
      <c r="Z247" s="295" t="str">
        <f>$Z$5</f>
        <v>MIRANDOL</v>
      </c>
      <c r="AA247" s="295"/>
      <c r="AB247" s="295"/>
      <c r="AC247" s="295"/>
      <c r="AD247" s="295"/>
      <c r="AE247" s="295"/>
    </row>
    <row r="248" spans="1:31" ht="21" customHeight="1" thickBot="1" x14ac:dyDescent="0.25">
      <c r="A248" s="28" t="s">
        <v>8</v>
      </c>
      <c r="B248" s="28" t="s">
        <v>9</v>
      </c>
      <c r="C248" s="28" t="s">
        <v>10</v>
      </c>
      <c r="D248" s="28" t="s">
        <v>31</v>
      </c>
      <c r="E248" s="29" t="s">
        <v>32</v>
      </c>
      <c r="F248" s="28">
        <v>1</v>
      </c>
      <c r="G248" s="28">
        <v>2</v>
      </c>
      <c r="H248" s="28">
        <v>3</v>
      </c>
      <c r="I248" s="28">
        <v>4</v>
      </c>
      <c r="J248" s="28" t="s">
        <v>21</v>
      </c>
      <c r="K248" s="29" t="s">
        <v>32</v>
      </c>
      <c r="L248" s="28">
        <v>1</v>
      </c>
      <c r="M248" s="28">
        <v>2</v>
      </c>
      <c r="N248" s="28">
        <v>3</v>
      </c>
      <c r="O248" s="28">
        <v>4</v>
      </c>
      <c r="P248" s="28" t="s">
        <v>21</v>
      </c>
      <c r="Q248" s="28" t="s">
        <v>33</v>
      </c>
      <c r="R248" s="29" t="s">
        <v>32</v>
      </c>
      <c r="S248" s="28">
        <v>1</v>
      </c>
      <c r="T248" s="28">
        <v>2</v>
      </c>
      <c r="U248" s="28">
        <v>3</v>
      </c>
      <c r="V248" s="28">
        <v>4</v>
      </c>
      <c r="W248" s="28" t="s">
        <v>21</v>
      </c>
      <c r="X248" s="28" t="s">
        <v>33</v>
      </c>
      <c r="Y248" s="29" t="s">
        <v>32</v>
      </c>
      <c r="Z248" s="28">
        <v>1</v>
      </c>
      <c r="AA248" s="28">
        <v>2</v>
      </c>
      <c r="AB248" s="28">
        <v>3</v>
      </c>
      <c r="AC248" s="28">
        <v>4</v>
      </c>
      <c r="AD248" s="28" t="s">
        <v>21</v>
      </c>
      <c r="AE248" s="28" t="s">
        <v>33</v>
      </c>
    </row>
    <row r="249" spans="1:31" ht="21" customHeight="1" thickTop="1" x14ac:dyDescent="0.2">
      <c r="A249" s="35" t="s">
        <v>26</v>
      </c>
      <c r="B249" s="36" t="s">
        <v>83</v>
      </c>
      <c r="C249" s="36" t="s">
        <v>75</v>
      </c>
      <c r="D249" s="37">
        <v>8</v>
      </c>
      <c r="E249" s="127">
        <f t="shared" ref="E249:E258" si="682">IF(F249&gt;0,D249*$E$207,0)</f>
        <v>24</v>
      </c>
      <c r="F249" s="38">
        <v>43</v>
      </c>
      <c r="G249" s="38">
        <v>40</v>
      </c>
      <c r="H249" s="38">
        <v>37</v>
      </c>
      <c r="I249" s="38"/>
      <c r="J249" s="39">
        <f t="shared" ref="J249:J258" si="683">F249+G249+H249+I249</f>
        <v>120</v>
      </c>
      <c r="K249" s="40">
        <f t="shared" ref="K249:K258" si="684">IF(L249&gt;0,D249*$K$207,0)</f>
        <v>24</v>
      </c>
      <c r="L249" s="38">
        <v>30</v>
      </c>
      <c r="M249" s="38">
        <v>40</v>
      </c>
      <c r="N249" s="38">
        <v>43</v>
      </c>
      <c r="O249" s="38"/>
      <c r="P249" s="41">
        <f t="shared" ref="P249:P258" si="685">L249+M249+N249+O249</f>
        <v>113</v>
      </c>
      <c r="Q249" s="41">
        <f t="shared" ref="Q249:Q258" si="686">J249+P249</f>
        <v>233</v>
      </c>
      <c r="R249" s="40">
        <f t="shared" ref="R249:R258" si="687">IF(S249&gt;0,D249*$R$207,0)</f>
        <v>24</v>
      </c>
      <c r="S249" s="38">
        <v>43</v>
      </c>
      <c r="T249" s="38">
        <v>36</v>
      </c>
      <c r="U249" s="38">
        <v>42</v>
      </c>
      <c r="V249" s="38">
        <v>0</v>
      </c>
      <c r="W249" s="41">
        <f t="shared" ref="W249:W258" si="688">S249+T249+U249+V249</f>
        <v>121</v>
      </c>
      <c r="X249" s="41">
        <f t="shared" ref="X249:X258" si="689">J249+P249+W249</f>
        <v>354</v>
      </c>
      <c r="Y249" s="248">
        <f>IF(Z249&gt;0,D249*$Y$207,0)</f>
        <v>24</v>
      </c>
      <c r="Z249" s="38">
        <v>33</v>
      </c>
      <c r="AA249" s="38">
        <v>39</v>
      </c>
      <c r="AB249" s="38">
        <v>33</v>
      </c>
      <c r="AC249" s="38"/>
      <c r="AD249" s="41">
        <f t="shared" ref="AD249:AD258" si="690">Z249+AA249+AB249+AC249</f>
        <v>105</v>
      </c>
      <c r="AE249" s="41">
        <f t="shared" ref="AE249:AE258" si="691">J249+P249+W249+AD249</f>
        <v>459</v>
      </c>
    </row>
    <row r="250" spans="1:31" ht="21" customHeight="1" x14ac:dyDescent="0.2">
      <c r="A250" s="52" t="s">
        <v>26</v>
      </c>
      <c r="B250" s="53" t="s">
        <v>72</v>
      </c>
      <c r="C250" s="53" t="s">
        <v>73</v>
      </c>
      <c r="D250" s="54">
        <v>12</v>
      </c>
      <c r="E250" s="55">
        <f t="shared" si="682"/>
        <v>36</v>
      </c>
      <c r="F250" s="56">
        <v>30</v>
      </c>
      <c r="G250" s="56">
        <v>35</v>
      </c>
      <c r="H250" s="56">
        <v>31</v>
      </c>
      <c r="I250" s="56"/>
      <c r="J250" s="57">
        <f t="shared" si="683"/>
        <v>96</v>
      </c>
      <c r="K250" s="29">
        <f t="shared" si="684"/>
        <v>36</v>
      </c>
      <c r="L250" s="56">
        <v>31</v>
      </c>
      <c r="M250" s="56">
        <v>28</v>
      </c>
      <c r="N250" s="56">
        <v>32</v>
      </c>
      <c r="O250" s="56"/>
      <c r="P250" s="58">
        <f t="shared" si="685"/>
        <v>91</v>
      </c>
      <c r="Q250" s="58">
        <f t="shared" si="686"/>
        <v>187</v>
      </c>
      <c r="R250" s="29">
        <f t="shared" si="687"/>
        <v>36</v>
      </c>
      <c r="S250" s="56">
        <v>31</v>
      </c>
      <c r="T250" s="56">
        <v>37</v>
      </c>
      <c r="U250" s="56">
        <v>42</v>
      </c>
      <c r="V250" s="56"/>
      <c r="W250" s="58">
        <f t="shared" si="688"/>
        <v>110</v>
      </c>
      <c r="X250" s="58">
        <f t="shared" si="689"/>
        <v>297</v>
      </c>
      <c r="Y250" s="29">
        <f t="shared" ref="Y250:Y254" si="692">IF(Z250&gt;0,D250*$Y$207,0)</f>
        <v>0</v>
      </c>
      <c r="Z250" s="56"/>
      <c r="AA250" s="56"/>
      <c r="AB250" s="56"/>
      <c r="AC250" s="56"/>
      <c r="AD250" s="58">
        <f t="shared" si="690"/>
        <v>0</v>
      </c>
      <c r="AE250" s="58">
        <f t="shared" si="691"/>
        <v>297</v>
      </c>
    </row>
    <row r="251" spans="1:31" ht="21" customHeight="1" x14ac:dyDescent="0.2">
      <c r="A251" s="52" t="s">
        <v>26</v>
      </c>
      <c r="B251" s="53" t="s">
        <v>237</v>
      </c>
      <c r="C251" s="53" t="s">
        <v>35</v>
      </c>
      <c r="D251" s="54">
        <v>8</v>
      </c>
      <c r="E251" s="55">
        <f t="shared" si="682"/>
        <v>0</v>
      </c>
      <c r="F251" s="56"/>
      <c r="G251" s="56"/>
      <c r="H251" s="56"/>
      <c r="I251" s="56"/>
      <c r="J251" s="57">
        <f t="shared" si="683"/>
        <v>0</v>
      </c>
      <c r="K251" s="29">
        <f t="shared" si="684"/>
        <v>0</v>
      </c>
      <c r="L251" s="56"/>
      <c r="M251" s="56"/>
      <c r="N251" s="56"/>
      <c r="O251" s="56"/>
      <c r="P251" s="58">
        <f t="shared" si="685"/>
        <v>0</v>
      </c>
      <c r="Q251" s="58">
        <f t="shared" si="686"/>
        <v>0</v>
      </c>
      <c r="R251" s="29">
        <f t="shared" si="687"/>
        <v>0</v>
      </c>
      <c r="S251" s="56"/>
      <c r="T251" s="56"/>
      <c r="U251" s="56"/>
      <c r="V251" s="56"/>
      <c r="W251" s="58">
        <f t="shared" si="688"/>
        <v>0</v>
      </c>
      <c r="X251" s="58">
        <f t="shared" si="689"/>
        <v>0</v>
      </c>
      <c r="Y251" s="29">
        <f t="shared" si="692"/>
        <v>24</v>
      </c>
      <c r="Z251" s="56">
        <v>33</v>
      </c>
      <c r="AA251" s="56">
        <v>43</v>
      </c>
      <c r="AB251" s="56">
        <v>36</v>
      </c>
      <c r="AC251" s="56"/>
      <c r="AD251" s="58">
        <f t="shared" si="690"/>
        <v>112</v>
      </c>
      <c r="AE251" s="58">
        <f t="shared" si="691"/>
        <v>112</v>
      </c>
    </row>
    <row r="252" spans="1:31" ht="21" customHeight="1" x14ac:dyDescent="0.2">
      <c r="A252" s="52"/>
      <c r="B252" s="53"/>
      <c r="C252" s="53"/>
      <c r="D252" s="54"/>
      <c r="E252" s="55">
        <f t="shared" si="682"/>
        <v>0</v>
      </c>
      <c r="F252" s="56"/>
      <c r="G252" s="56"/>
      <c r="H252" s="56"/>
      <c r="I252" s="56"/>
      <c r="J252" s="57">
        <f t="shared" si="683"/>
        <v>0</v>
      </c>
      <c r="K252" s="29">
        <f t="shared" si="684"/>
        <v>0</v>
      </c>
      <c r="L252" s="56"/>
      <c r="M252" s="56"/>
      <c r="N252" s="56"/>
      <c r="O252" s="56"/>
      <c r="P252" s="58">
        <f t="shared" si="685"/>
        <v>0</v>
      </c>
      <c r="Q252" s="58">
        <f t="shared" si="686"/>
        <v>0</v>
      </c>
      <c r="R252" s="29">
        <f t="shared" si="687"/>
        <v>0</v>
      </c>
      <c r="S252" s="56"/>
      <c r="T252" s="56"/>
      <c r="U252" s="56"/>
      <c r="V252" s="56"/>
      <c r="W252" s="58">
        <f t="shared" si="688"/>
        <v>0</v>
      </c>
      <c r="X252" s="58">
        <f t="shared" si="689"/>
        <v>0</v>
      </c>
      <c r="Y252" s="29">
        <f t="shared" si="692"/>
        <v>0</v>
      </c>
      <c r="Z252" s="56"/>
      <c r="AA252" s="56"/>
      <c r="AB252" s="56"/>
      <c r="AC252" s="56"/>
      <c r="AD252" s="58">
        <f t="shared" si="690"/>
        <v>0</v>
      </c>
      <c r="AE252" s="58">
        <f t="shared" si="691"/>
        <v>0</v>
      </c>
    </row>
    <row r="253" spans="1:31" ht="21" customHeight="1" x14ac:dyDescent="0.2">
      <c r="A253" s="169"/>
      <c r="B253" s="170"/>
      <c r="C253" s="170"/>
      <c r="D253" s="54"/>
      <c r="E253" s="55">
        <f t="shared" si="682"/>
        <v>0</v>
      </c>
      <c r="F253" s="56"/>
      <c r="G253" s="56"/>
      <c r="H253" s="56"/>
      <c r="I253" s="56"/>
      <c r="J253" s="57">
        <f t="shared" si="683"/>
        <v>0</v>
      </c>
      <c r="K253" s="29">
        <f t="shared" si="684"/>
        <v>0</v>
      </c>
      <c r="L253" s="56"/>
      <c r="M253" s="56"/>
      <c r="N253" s="56"/>
      <c r="O253" s="56"/>
      <c r="P253" s="58">
        <f t="shared" si="685"/>
        <v>0</v>
      </c>
      <c r="Q253" s="58">
        <f t="shared" si="686"/>
        <v>0</v>
      </c>
      <c r="R253" s="29">
        <f t="shared" si="687"/>
        <v>0</v>
      </c>
      <c r="S253" s="56"/>
      <c r="T253" s="56"/>
      <c r="U253" s="56"/>
      <c r="V253" s="56"/>
      <c r="W253" s="58">
        <f t="shared" si="688"/>
        <v>0</v>
      </c>
      <c r="X253" s="58">
        <f t="shared" si="689"/>
        <v>0</v>
      </c>
      <c r="Y253" s="29">
        <f t="shared" si="692"/>
        <v>0</v>
      </c>
      <c r="Z253" s="56"/>
      <c r="AA253" s="56"/>
      <c r="AB253" s="56"/>
      <c r="AC253" s="56"/>
      <c r="AD253" s="58">
        <f t="shared" si="690"/>
        <v>0</v>
      </c>
      <c r="AE253" s="58">
        <f t="shared" si="691"/>
        <v>0</v>
      </c>
    </row>
    <row r="254" spans="1:31" ht="21" customHeight="1" x14ac:dyDescent="0.2">
      <c r="A254" s="52"/>
      <c r="B254" s="53"/>
      <c r="C254" s="53"/>
      <c r="D254" s="54"/>
      <c r="E254" s="55">
        <f t="shared" si="682"/>
        <v>0</v>
      </c>
      <c r="F254" s="56"/>
      <c r="G254" s="56"/>
      <c r="H254" s="56"/>
      <c r="I254" s="56"/>
      <c r="J254" s="57">
        <f t="shared" si="683"/>
        <v>0</v>
      </c>
      <c r="K254" s="29">
        <f t="shared" si="684"/>
        <v>0</v>
      </c>
      <c r="L254" s="56"/>
      <c r="M254" s="56"/>
      <c r="N254" s="56"/>
      <c r="O254" s="56"/>
      <c r="P254" s="58">
        <f t="shared" si="685"/>
        <v>0</v>
      </c>
      <c r="Q254" s="58">
        <f t="shared" si="686"/>
        <v>0</v>
      </c>
      <c r="R254" s="29">
        <f t="shared" si="687"/>
        <v>0</v>
      </c>
      <c r="S254" s="56"/>
      <c r="T254" s="56"/>
      <c r="U254" s="56"/>
      <c r="V254" s="56"/>
      <c r="W254" s="58">
        <f t="shared" si="688"/>
        <v>0</v>
      </c>
      <c r="X254" s="58">
        <f t="shared" si="689"/>
        <v>0</v>
      </c>
      <c r="Y254" s="249">
        <f t="shared" si="692"/>
        <v>0</v>
      </c>
      <c r="Z254" s="56"/>
      <c r="AA254" s="56"/>
      <c r="AB254" s="56"/>
      <c r="AC254" s="56"/>
      <c r="AD254" s="58">
        <f t="shared" si="690"/>
        <v>0</v>
      </c>
      <c r="AE254" s="58">
        <f t="shared" si="691"/>
        <v>0</v>
      </c>
    </row>
    <row r="255" spans="1:31" ht="21" customHeight="1" x14ac:dyDescent="0.2">
      <c r="A255" s="52"/>
      <c r="B255" s="53"/>
      <c r="C255" s="53"/>
      <c r="D255" s="54"/>
      <c r="E255" s="55">
        <f t="shared" si="682"/>
        <v>0</v>
      </c>
      <c r="F255" s="56"/>
      <c r="G255" s="56"/>
      <c r="H255" s="56"/>
      <c r="I255" s="56"/>
      <c r="J255" s="57">
        <f t="shared" si="683"/>
        <v>0</v>
      </c>
      <c r="K255" s="29">
        <f t="shared" si="684"/>
        <v>0</v>
      </c>
      <c r="L255" s="56"/>
      <c r="M255" s="56"/>
      <c r="N255" s="56"/>
      <c r="O255" s="56"/>
      <c r="P255" s="58">
        <f t="shared" si="685"/>
        <v>0</v>
      </c>
      <c r="Q255" s="58">
        <f t="shared" si="686"/>
        <v>0</v>
      </c>
      <c r="R255" s="29">
        <f t="shared" si="687"/>
        <v>0</v>
      </c>
      <c r="S255" s="56"/>
      <c r="T255" s="56"/>
      <c r="U255" s="56"/>
      <c r="V255" s="56"/>
      <c r="W255" s="58">
        <f t="shared" si="688"/>
        <v>0</v>
      </c>
      <c r="X255" s="58">
        <f t="shared" si="689"/>
        <v>0</v>
      </c>
      <c r="Y255" s="29">
        <f t="shared" ref="Y255:Y258" si="693">IF(Z255&gt;0,D255*$Y$207,0)</f>
        <v>0</v>
      </c>
      <c r="Z255" s="56"/>
      <c r="AA255" s="56"/>
      <c r="AB255" s="56"/>
      <c r="AC255" s="56"/>
      <c r="AD255" s="58">
        <f t="shared" si="690"/>
        <v>0</v>
      </c>
      <c r="AE255" s="58">
        <f t="shared" si="691"/>
        <v>0</v>
      </c>
    </row>
    <row r="256" spans="1:31" ht="21" customHeight="1" x14ac:dyDescent="0.2">
      <c r="A256" s="140"/>
      <c r="B256" s="87"/>
      <c r="C256" s="87"/>
      <c r="D256" s="142"/>
      <c r="E256" s="55">
        <f t="shared" si="682"/>
        <v>0</v>
      </c>
      <c r="F256" s="95"/>
      <c r="G256" s="95"/>
      <c r="H256" s="95"/>
      <c r="I256" s="95"/>
      <c r="J256" s="57">
        <f t="shared" si="683"/>
        <v>0</v>
      </c>
      <c r="K256" s="29">
        <f t="shared" si="684"/>
        <v>0</v>
      </c>
      <c r="L256" s="95"/>
      <c r="M256" s="95"/>
      <c r="N256" s="95"/>
      <c r="O256" s="95"/>
      <c r="P256" s="58">
        <f t="shared" si="685"/>
        <v>0</v>
      </c>
      <c r="Q256" s="58">
        <f t="shared" si="686"/>
        <v>0</v>
      </c>
      <c r="R256" s="29">
        <f t="shared" si="687"/>
        <v>0</v>
      </c>
      <c r="S256" s="95"/>
      <c r="T256" s="95"/>
      <c r="U256" s="95"/>
      <c r="V256" s="95"/>
      <c r="W256" s="58">
        <f t="shared" si="688"/>
        <v>0</v>
      </c>
      <c r="X256" s="58">
        <f t="shared" si="689"/>
        <v>0</v>
      </c>
      <c r="Y256" s="29">
        <f t="shared" si="693"/>
        <v>0</v>
      </c>
      <c r="Z256" s="95"/>
      <c r="AA256" s="95"/>
      <c r="AB256" s="95"/>
      <c r="AC256" s="95"/>
      <c r="AD256" s="58">
        <f t="shared" si="690"/>
        <v>0</v>
      </c>
      <c r="AE256" s="58">
        <f t="shared" si="691"/>
        <v>0</v>
      </c>
    </row>
    <row r="257" spans="1:31" ht="21" customHeight="1" x14ac:dyDescent="0.2">
      <c r="A257" s="140"/>
      <c r="B257" s="87"/>
      <c r="C257" s="87"/>
      <c r="D257" s="142"/>
      <c r="E257" s="55">
        <f t="shared" si="682"/>
        <v>0</v>
      </c>
      <c r="F257" s="95"/>
      <c r="G257" s="95"/>
      <c r="H257" s="95"/>
      <c r="I257" s="95"/>
      <c r="J257" s="57">
        <f t="shared" si="683"/>
        <v>0</v>
      </c>
      <c r="K257" s="29">
        <f t="shared" si="684"/>
        <v>0</v>
      </c>
      <c r="L257" s="95"/>
      <c r="M257" s="95"/>
      <c r="N257" s="95"/>
      <c r="O257" s="95"/>
      <c r="P257" s="58">
        <f t="shared" si="685"/>
        <v>0</v>
      </c>
      <c r="Q257" s="58">
        <f t="shared" si="686"/>
        <v>0</v>
      </c>
      <c r="R257" s="29">
        <f t="shared" si="687"/>
        <v>0</v>
      </c>
      <c r="S257" s="95"/>
      <c r="T257" s="95"/>
      <c r="U257" s="95"/>
      <c r="V257" s="95"/>
      <c r="W257" s="58">
        <f t="shared" si="688"/>
        <v>0</v>
      </c>
      <c r="X257" s="58">
        <f t="shared" si="689"/>
        <v>0</v>
      </c>
      <c r="Y257" s="29">
        <f t="shared" si="693"/>
        <v>0</v>
      </c>
      <c r="Z257" s="95"/>
      <c r="AA257" s="95"/>
      <c r="AB257" s="95"/>
      <c r="AC257" s="95"/>
      <c r="AD257" s="58">
        <f t="shared" si="690"/>
        <v>0</v>
      </c>
      <c r="AE257" s="58">
        <f t="shared" si="691"/>
        <v>0</v>
      </c>
    </row>
    <row r="258" spans="1:31" ht="21" customHeight="1" thickBot="1" x14ac:dyDescent="0.25">
      <c r="A258" s="88"/>
      <c r="B258" s="89"/>
      <c r="C258" s="89"/>
      <c r="D258" s="90"/>
      <c r="E258" s="55">
        <f t="shared" si="682"/>
        <v>0</v>
      </c>
      <c r="F258" s="92"/>
      <c r="G258" s="92"/>
      <c r="H258" s="92"/>
      <c r="I258" s="92"/>
      <c r="J258" s="57">
        <f t="shared" si="683"/>
        <v>0</v>
      </c>
      <c r="K258" s="94">
        <f t="shared" si="684"/>
        <v>0</v>
      </c>
      <c r="L258" s="95"/>
      <c r="M258" s="95"/>
      <c r="N258" s="95"/>
      <c r="O258" s="95"/>
      <c r="P258" s="93">
        <f t="shared" si="685"/>
        <v>0</v>
      </c>
      <c r="Q258" s="58">
        <f t="shared" si="686"/>
        <v>0</v>
      </c>
      <c r="R258" s="29">
        <f t="shared" si="687"/>
        <v>0</v>
      </c>
      <c r="S258" s="95"/>
      <c r="T258" s="95"/>
      <c r="U258" s="95"/>
      <c r="V258" s="95"/>
      <c r="W258" s="58">
        <f t="shared" si="688"/>
        <v>0</v>
      </c>
      <c r="X258" s="58">
        <f t="shared" si="689"/>
        <v>0</v>
      </c>
      <c r="Y258" s="29">
        <f t="shared" si="693"/>
        <v>0</v>
      </c>
      <c r="Z258" s="95"/>
      <c r="AA258" s="95"/>
      <c r="AB258" s="95"/>
      <c r="AC258" s="95"/>
      <c r="AD258" s="58">
        <f t="shared" si="690"/>
        <v>0</v>
      </c>
      <c r="AE258" s="58">
        <f t="shared" si="691"/>
        <v>0</v>
      </c>
    </row>
    <row r="259" spans="1:31" ht="21" customHeight="1" thickTop="1" x14ac:dyDescent="0.2">
      <c r="A259" s="97" t="s">
        <v>88</v>
      </c>
      <c r="B259" s="58"/>
      <c r="C259" s="98"/>
      <c r="D259" s="99">
        <v>0</v>
      </c>
      <c r="E259" s="100">
        <f>SUM(E249:E258)</f>
        <v>60</v>
      </c>
      <c r="F259" s="41">
        <f>SUM(F249:F258)</f>
        <v>73</v>
      </c>
      <c r="G259" s="101">
        <f>SUM(G249:G258)</f>
        <v>75</v>
      </c>
      <c r="H259" s="99">
        <f>SUM(H249:H258)</f>
        <v>68</v>
      </c>
      <c r="I259" s="58"/>
      <c r="J259" s="41" t="s">
        <v>84</v>
      </c>
      <c r="K259" s="102">
        <f>SUM(K249:K258)</f>
        <v>60</v>
      </c>
      <c r="L259" s="41">
        <f>SUM(L249:L258)</f>
        <v>61</v>
      </c>
      <c r="M259" s="101">
        <f>SUM(M249:M258)</f>
        <v>68</v>
      </c>
      <c r="N259" s="101">
        <f>SUM(N249:N258)</f>
        <v>75</v>
      </c>
      <c r="O259" s="41"/>
      <c r="P259" s="41"/>
      <c r="Q259" s="41"/>
      <c r="R259" s="102">
        <f>SUM(R249:R258)</f>
        <v>60</v>
      </c>
      <c r="S259" s="41">
        <f>SUM(S249:S258)</f>
        <v>74</v>
      </c>
      <c r="T259" s="101">
        <f>SUM(T249:T258)</f>
        <v>73</v>
      </c>
      <c r="U259" s="101">
        <f>SUM(U249:U258)</f>
        <v>84</v>
      </c>
      <c r="V259" s="41"/>
      <c r="W259" s="41"/>
      <c r="X259" s="41"/>
      <c r="Y259" s="102">
        <f>SUM(Y249:Y258)</f>
        <v>48</v>
      </c>
      <c r="Z259" s="41">
        <f>SUM(Z249:Z258)</f>
        <v>66</v>
      </c>
      <c r="AA259" s="101">
        <f>SUM(AA249:AA258)</f>
        <v>82</v>
      </c>
      <c r="AB259" s="101">
        <f>SUM(AB249:AB258)</f>
        <v>69</v>
      </c>
      <c r="AC259" s="41"/>
      <c r="AD259" s="41"/>
      <c r="AE259" s="41"/>
    </row>
    <row r="260" spans="1:31" ht="21" customHeight="1" thickBot="1" x14ac:dyDescent="0.25">
      <c r="A260" s="104" t="s">
        <v>131</v>
      </c>
      <c r="B260" s="105"/>
      <c r="C260" s="105"/>
      <c r="D260" s="105"/>
      <c r="E260" s="105"/>
      <c r="F260" s="105"/>
      <c r="G260" s="105"/>
      <c r="H260" s="296">
        <f>SUM(J249:J258)/($H$246*4)</f>
        <v>18</v>
      </c>
      <c r="I260" s="296"/>
      <c r="J260" s="58">
        <f>F259+G259+H259+I259</f>
        <v>216</v>
      </c>
      <c r="K260" s="107"/>
      <c r="L260" s="106"/>
      <c r="M260" s="296">
        <f>SUM(P249:P258)/($N$246*4)</f>
        <v>17</v>
      </c>
      <c r="N260" s="296"/>
      <c r="O260" s="296"/>
      <c r="P260" s="58">
        <f>SUM(L259:O259)</f>
        <v>204</v>
      </c>
      <c r="Q260" s="105"/>
      <c r="R260" s="108"/>
      <c r="S260" s="105"/>
      <c r="T260" s="105"/>
      <c r="U260" s="296">
        <f>SUM(W249:W258)/($U$246*4)</f>
        <v>19.25</v>
      </c>
      <c r="V260" s="296"/>
      <c r="W260" s="58">
        <f>SUM(S259:V259)</f>
        <v>231</v>
      </c>
      <c r="X260" s="58"/>
      <c r="Y260" s="108"/>
      <c r="Z260" s="105"/>
      <c r="AA260" s="105"/>
      <c r="AB260" s="296">
        <f>SUM(AD249:AD258)/($AB$246*4)</f>
        <v>18.083333333333332</v>
      </c>
      <c r="AC260" s="296"/>
      <c r="AD260" s="58">
        <f>SUM(Z259:AC259)</f>
        <v>217</v>
      </c>
      <c r="AE260" s="58"/>
    </row>
    <row r="261" spans="1:31" ht="17.25" thickTop="1" thickBot="1" x14ac:dyDescent="0.25">
      <c r="A261" s="104" t="s">
        <v>93</v>
      </c>
      <c r="B261" s="105"/>
      <c r="C261" s="105"/>
      <c r="D261" s="105"/>
      <c r="E261" s="105"/>
      <c r="F261" s="105"/>
      <c r="G261" s="105"/>
      <c r="H261" s="109" t="s">
        <v>13</v>
      </c>
      <c r="I261" s="110"/>
      <c r="J261" s="111">
        <f>J260+E259</f>
        <v>276</v>
      </c>
      <c r="K261" s="112"/>
      <c r="L261" s="105"/>
      <c r="M261" s="105"/>
      <c r="N261" s="105"/>
      <c r="O261" s="109" t="s">
        <v>13</v>
      </c>
      <c r="P261" s="110"/>
      <c r="Q261" s="111">
        <f>P260+K259</f>
        <v>264</v>
      </c>
      <c r="R261" s="108"/>
      <c r="S261" s="105"/>
      <c r="T261" s="105"/>
      <c r="U261" s="105"/>
      <c r="V261" s="109" t="s">
        <v>13</v>
      </c>
      <c r="W261" s="110"/>
      <c r="X261" s="111">
        <f>R259+W260</f>
        <v>291</v>
      </c>
      <c r="Y261" s="108"/>
      <c r="Z261" s="105"/>
      <c r="AA261" s="105"/>
      <c r="AB261" s="105"/>
      <c r="AC261" s="109" t="s">
        <v>13</v>
      </c>
      <c r="AD261" s="110"/>
      <c r="AE261" s="111">
        <f>Y259+AD260</f>
        <v>265</v>
      </c>
    </row>
    <row r="262" spans="1:31" ht="17.25" thickTop="1" thickBot="1" x14ac:dyDescent="0.25">
      <c r="A262" s="114" t="s">
        <v>41</v>
      </c>
      <c r="B262" s="115"/>
      <c r="C262" s="115"/>
      <c r="D262" s="115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09" t="s">
        <v>13</v>
      </c>
      <c r="P262" s="110"/>
      <c r="Q262" s="111">
        <f>(J261+Q261)</f>
        <v>540</v>
      </c>
      <c r="R262" s="116"/>
      <c r="S262" s="115"/>
      <c r="T262" s="115"/>
      <c r="U262" s="115" t="s">
        <v>84</v>
      </c>
      <c r="V262" s="109" t="s">
        <v>13</v>
      </c>
      <c r="W262" s="110"/>
      <c r="X262" s="111">
        <f>J261+Q261+X261</f>
        <v>831</v>
      </c>
      <c r="Y262" s="116"/>
      <c r="Z262" s="115"/>
      <c r="AA262" s="115"/>
      <c r="AB262" s="115" t="s">
        <v>84</v>
      </c>
      <c r="AC262" s="109" t="s">
        <v>13</v>
      </c>
      <c r="AD262" s="110"/>
      <c r="AE262" s="111">
        <f>J261+Q261+X261+AE261</f>
        <v>1096</v>
      </c>
    </row>
    <row r="263" spans="1:31" ht="21" customHeight="1" thickTop="1" x14ac:dyDescent="0.2"/>
    <row r="264" spans="1:31" ht="19.5" customHeight="1" x14ac:dyDescent="0.2"/>
    <row r="265" spans="1:31" ht="21" customHeight="1" thickBot="1" x14ac:dyDescent="0.25"/>
    <row r="266" spans="1:31" ht="21" customHeight="1" thickTop="1" thickBot="1" x14ac:dyDescent="0.25">
      <c r="A266" s="11"/>
      <c r="B266" s="297" t="s">
        <v>78</v>
      </c>
      <c r="C266" s="297"/>
      <c r="D266" s="297"/>
      <c r="E266" s="298" t="s">
        <v>7</v>
      </c>
      <c r="F266" s="298"/>
      <c r="G266" s="298"/>
      <c r="H266" s="60">
        <f>$H$4</f>
        <v>3</v>
      </c>
      <c r="I266" s="13"/>
      <c r="J266" s="14"/>
      <c r="K266" s="298" t="s">
        <v>7</v>
      </c>
      <c r="L266" s="298"/>
      <c r="M266" s="298"/>
      <c r="N266" s="60">
        <f>$N$4</f>
        <v>3</v>
      </c>
      <c r="O266" s="14"/>
      <c r="P266" s="14"/>
      <c r="Q266" s="14"/>
      <c r="R266" s="298" t="s">
        <v>7</v>
      </c>
      <c r="S266" s="298"/>
      <c r="T266" s="298"/>
      <c r="U266" s="60">
        <f>$U$4</f>
        <v>3</v>
      </c>
      <c r="V266" s="14"/>
      <c r="W266" s="14"/>
      <c r="X266" s="14"/>
      <c r="Y266" s="298" t="s">
        <v>7</v>
      </c>
      <c r="Z266" s="298"/>
      <c r="AA266" s="298"/>
      <c r="AB266" s="60">
        <v>3</v>
      </c>
      <c r="AC266" s="14"/>
      <c r="AD266" s="14"/>
      <c r="AE266" s="14"/>
    </row>
    <row r="267" spans="1:31" ht="21" customHeight="1" thickTop="1" x14ac:dyDescent="0.2">
      <c r="A267" s="16"/>
      <c r="B267" s="17" t="s">
        <v>22</v>
      </c>
      <c r="C267" s="17"/>
      <c r="D267" s="17"/>
      <c r="E267" s="18">
        <f>$H$4</f>
        <v>3</v>
      </c>
      <c r="F267" s="294" t="str">
        <f>$F$5</f>
        <v>VALENCE</v>
      </c>
      <c r="G267" s="294"/>
      <c r="H267" s="294"/>
      <c r="I267" s="294"/>
      <c r="J267" s="294"/>
      <c r="K267" s="18">
        <f>$N$4</f>
        <v>3</v>
      </c>
      <c r="L267" s="294" t="str">
        <f>$L$5</f>
        <v>TOULOUSE</v>
      </c>
      <c r="M267" s="294"/>
      <c r="N267" s="294"/>
      <c r="O267" s="294"/>
      <c r="P267" s="294"/>
      <c r="Q267" s="294"/>
      <c r="R267" s="18">
        <f>$U$4</f>
        <v>3</v>
      </c>
      <c r="S267" s="294" t="str">
        <f>$S$5</f>
        <v>LE SEQUESTRE</v>
      </c>
      <c r="T267" s="294"/>
      <c r="U267" s="294"/>
      <c r="V267" s="294"/>
      <c r="W267" s="294"/>
      <c r="X267" s="294"/>
      <c r="Y267" s="18">
        <f>$AB$4</f>
        <v>3</v>
      </c>
      <c r="Z267" s="295" t="str">
        <f>$Z$5</f>
        <v>MIRANDOL</v>
      </c>
      <c r="AA267" s="295"/>
      <c r="AB267" s="295"/>
      <c r="AC267" s="295"/>
      <c r="AD267" s="295"/>
      <c r="AE267" s="295"/>
    </row>
    <row r="268" spans="1:31" ht="21" customHeight="1" thickBot="1" x14ac:dyDescent="0.25">
      <c r="A268" s="28" t="s">
        <v>8</v>
      </c>
      <c r="B268" s="28" t="s">
        <v>9</v>
      </c>
      <c r="C268" s="28" t="s">
        <v>10</v>
      </c>
      <c r="D268" s="28" t="s">
        <v>31</v>
      </c>
      <c r="E268" s="29" t="s">
        <v>32</v>
      </c>
      <c r="F268" s="28">
        <v>1</v>
      </c>
      <c r="G268" s="28">
        <v>2</v>
      </c>
      <c r="H268" s="28">
        <v>3</v>
      </c>
      <c r="I268" s="28">
        <v>4</v>
      </c>
      <c r="J268" s="28" t="s">
        <v>21</v>
      </c>
      <c r="K268" s="29" t="s">
        <v>32</v>
      </c>
      <c r="L268" s="28">
        <v>1</v>
      </c>
      <c r="M268" s="28">
        <v>2</v>
      </c>
      <c r="N268" s="28">
        <v>3</v>
      </c>
      <c r="O268" s="28">
        <v>4</v>
      </c>
      <c r="P268" s="28" t="s">
        <v>21</v>
      </c>
      <c r="Q268" s="28" t="s">
        <v>33</v>
      </c>
      <c r="R268" s="29" t="s">
        <v>32</v>
      </c>
      <c r="S268" s="28">
        <v>1</v>
      </c>
      <c r="T268" s="28">
        <v>2</v>
      </c>
      <c r="U268" s="28">
        <v>3</v>
      </c>
      <c r="V268" s="28">
        <v>4</v>
      </c>
      <c r="W268" s="28" t="s">
        <v>21</v>
      </c>
      <c r="X268" s="28" t="s">
        <v>33</v>
      </c>
      <c r="Y268" s="29" t="s">
        <v>32</v>
      </c>
      <c r="Z268" s="28">
        <v>1</v>
      </c>
      <c r="AA268" s="28">
        <v>2</v>
      </c>
      <c r="AB268" s="28">
        <v>3</v>
      </c>
      <c r="AC268" s="28">
        <v>4</v>
      </c>
      <c r="AD268" s="28" t="s">
        <v>21</v>
      </c>
      <c r="AE268" s="28" t="s">
        <v>33</v>
      </c>
    </row>
    <row r="269" spans="1:31" ht="21" customHeight="1" thickTop="1" x14ac:dyDescent="0.2">
      <c r="A269" s="35" t="s">
        <v>102</v>
      </c>
      <c r="B269" s="36" t="s">
        <v>130</v>
      </c>
      <c r="C269" s="36" t="s">
        <v>124</v>
      </c>
      <c r="D269" s="37">
        <v>19</v>
      </c>
      <c r="E269" s="127">
        <f t="shared" ref="E269:E278" si="694">IF(F269&gt;0,D269*$E$207,0)</f>
        <v>0</v>
      </c>
      <c r="F269" s="38"/>
      <c r="G269" s="38"/>
      <c r="H269" s="38"/>
      <c r="I269" s="38"/>
      <c r="J269" s="39">
        <f t="shared" ref="J269:J278" si="695">F269+G269+H269+I269</f>
        <v>0</v>
      </c>
      <c r="K269" s="40">
        <f t="shared" ref="K269:K278" si="696">IF(L269&gt;0,D269*$K$207,0)</f>
        <v>57</v>
      </c>
      <c r="L269" s="38">
        <v>31</v>
      </c>
      <c r="M269" s="38">
        <v>29</v>
      </c>
      <c r="N269" s="38">
        <v>35</v>
      </c>
      <c r="O269" s="38"/>
      <c r="P269" s="41">
        <f t="shared" ref="P269:P271" si="697">L269+M269+N269+O269</f>
        <v>95</v>
      </c>
      <c r="Q269" s="41">
        <f t="shared" ref="Q269:Q271" si="698">J269+P269</f>
        <v>95</v>
      </c>
      <c r="R269" s="40">
        <f t="shared" ref="R269:R278" si="699">IF(S269&gt;0,D269*$R$207,0)</f>
        <v>57</v>
      </c>
      <c r="S269" s="38">
        <v>21</v>
      </c>
      <c r="T269" s="38">
        <v>23</v>
      </c>
      <c r="U269" s="38">
        <v>20</v>
      </c>
      <c r="V269" s="38">
        <v>0</v>
      </c>
      <c r="W269" s="41">
        <f t="shared" ref="W269:W271" si="700">S269+T269+U269+V269</f>
        <v>64</v>
      </c>
      <c r="X269" s="41">
        <f t="shared" ref="X269:X271" si="701">J269+P269+W269</f>
        <v>159</v>
      </c>
      <c r="Y269" s="40">
        <f>IF(Z269&gt;0,D269*$Y$207,0)</f>
        <v>57</v>
      </c>
      <c r="Z269" s="38">
        <v>18</v>
      </c>
      <c r="AA269" s="38">
        <v>31</v>
      </c>
      <c r="AB269" s="38">
        <v>23</v>
      </c>
      <c r="AC269" s="38"/>
      <c r="AD269" s="41">
        <f t="shared" ref="AD269:AD271" si="702">Z269+AA269+AB269+AC269</f>
        <v>72</v>
      </c>
      <c r="AE269" s="41">
        <f t="shared" ref="AE269:AE271" si="703">J269+P269+W269+AD269</f>
        <v>231</v>
      </c>
    </row>
    <row r="270" spans="1:31" ht="21" customHeight="1" x14ac:dyDescent="0.2">
      <c r="A270" s="52" t="s">
        <v>26</v>
      </c>
      <c r="B270" s="53" t="s">
        <v>76</v>
      </c>
      <c r="C270" s="53" t="s">
        <v>77</v>
      </c>
      <c r="D270" s="54">
        <v>9</v>
      </c>
      <c r="E270" s="55">
        <f t="shared" si="694"/>
        <v>0</v>
      </c>
      <c r="F270" s="56"/>
      <c r="G270" s="56"/>
      <c r="H270" s="56"/>
      <c r="I270" s="56"/>
      <c r="J270" s="57">
        <f t="shared" si="695"/>
        <v>0</v>
      </c>
      <c r="K270" s="29">
        <f t="shared" si="696"/>
        <v>0</v>
      </c>
      <c r="L270" s="56"/>
      <c r="M270" s="56"/>
      <c r="N270" s="56"/>
      <c r="O270" s="56"/>
      <c r="P270" s="58">
        <f t="shared" si="697"/>
        <v>0</v>
      </c>
      <c r="Q270" s="58">
        <f t="shared" si="698"/>
        <v>0</v>
      </c>
      <c r="R270" s="29">
        <f t="shared" si="699"/>
        <v>27</v>
      </c>
      <c r="S270" s="56">
        <v>39</v>
      </c>
      <c r="T270" s="56">
        <v>27</v>
      </c>
      <c r="U270" s="56">
        <v>37</v>
      </c>
      <c r="V270" s="56"/>
      <c r="W270" s="58">
        <f t="shared" si="700"/>
        <v>103</v>
      </c>
      <c r="X270" s="58">
        <f t="shared" si="701"/>
        <v>103</v>
      </c>
      <c r="Y270" s="29">
        <f>IF(Z270&gt;0,D270*$Y$207,0)</f>
        <v>27</v>
      </c>
      <c r="Z270" s="56">
        <v>34</v>
      </c>
      <c r="AA270" s="56">
        <v>40</v>
      </c>
      <c r="AB270" s="56">
        <v>30</v>
      </c>
      <c r="AC270" s="56"/>
      <c r="AD270" s="58">
        <f t="shared" si="702"/>
        <v>104</v>
      </c>
      <c r="AE270" s="58">
        <f t="shared" si="703"/>
        <v>207</v>
      </c>
    </row>
    <row r="271" spans="1:31" ht="21" customHeight="1" x14ac:dyDescent="0.2">
      <c r="A271" s="52" t="s">
        <v>26</v>
      </c>
      <c r="B271" s="53" t="s">
        <v>123</v>
      </c>
      <c r="C271" s="53" t="s">
        <v>124</v>
      </c>
      <c r="D271" s="54">
        <v>8</v>
      </c>
      <c r="E271" s="55">
        <f t="shared" si="694"/>
        <v>24</v>
      </c>
      <c r="F271" s="56">
        <v>48</v>
      </c>
      <c r="G271" s="56">
        <v>37</v>
      </c>
      <c r="H271" s="56">
        <v>39</v>
      </c>
      <c r="I271" s="56"/>
      <c r="J271" s="57">
        <f t="shared" si="695"/>
        <v>124</v>
      </c>
      <c r="K271" s="29">
        <f t="shared" si="696"/>
        <v>0</v>
      </c>
      <c r="L271" s="56"/>
      <c r="M271" s="56"/>
      <c r="N271" s="56"/>
      <c r="O271" s="56"/>
      <c r="P271" s="58">
        <f t="shared" si="697"/>
        <v>0</v>
      </c>
      <c r="Q271" s="58">
        <f t="shared" si="698"/>
        <v>124</v>
      </c>
      <c r="R271" s="29">
        <f t="shared" si="699"/>
        <v>0</v>
      </c>
      <c r="S271" s="56"/>
      <c r="T271" s="56"/>
      <c r="U271" s="56"/>
      <c r="V271" s="56"/>
      <c r="W271" s="58">
        <f t="shared" si="700"/>
        <v>0</v>
      </c>
      <c r="X271" s="58">
        <f t="shared" si="701"/>
        <v>124</v>
      </c>
      <c r="Y271" s="29">
        <f t="shared" ref="Y271:Y278" si="704">IF(Z271&gt;0,D271*$Y$207,0)</f>
        <v>0</v>
      </c>
      <c r="Z271" s="56"/>
      <c r="AA271" s="56"/>
      <c r="AB271" s="56"/>
      <c r="AC271" s="56"/>
      <c r="AD271" s="58">
        <f t="shared" si="702"/>
        <v>0</v>
      </c>
      <c r="AE271" s="58">
        <f t="shared" si="703"/>
        <v>124</v>
      </c>
    </row>
    <row r="272" spans="1:31" ht="21" customHeight="1" x14ac:dyDescent="0.2">
      <c r="A272" s="52" t="s">
        <v>26</v>
      </c>
      <c r="B272" s="53" t="s">
        <v>212</v>
      </c>
      <c r="C272" s="53" t="s">
        <v>124</v>
      </c>
      <c r="D272" s="54">
        <v>10</v>
      </c>
      <c r="E272" s="55">
        <f t="shared" si="694"/>
        <v>30</v>
      </c>
      <c r="F272" s="56">
        <v>34</v>
      </c>
      <c r="G272" s="56">
        <v>37</v>
      </c>
      <c r="H272" s="56">
        <v>37</v>
      </c>
      <c r="I272" s="56"/>
      <c r="J272" s="57">
        <f t="shared" si="695"/>
        <v>108</v>
      </c>
      <c r="K272" s="29">
        <f t="shared" si="696"/>
        <v>30</v>
      </c>
      <c r="L272" s="56">
        <v>31</v>
      </c>
      <c r="M272" s="56">
        <v>46</v>
      </c>
      <c r="N272" s="56">
        <v>28</v>
      </c>
      <c r="O272" s="56"/>
      <c r="P272" s="58">
        <f t="shared" ref="P272:P278" si="705">L272+M272+N272+O272</f>
        <v>105</v>
      </c>
      <c r="Q272" s="58">
        <f t="shared" ref="Q272:Q278" si="706">J272+P272</f>
        <v>213</v>
      </c>
      <c r="R272" s="29">
        <f t="shared" si="699"/>
        <v>0</v>
      </c>
      <c r="S272" s="56"/>
      <c r="T272" s="56"/>
      <c r="U272" s="56"/>
      <c r="V272" s="56"/>
      <c r="W272" s="58">
        <f t="shared" ref="W272:W278" si="707">S272+T272+U272+V272</f>
        <v>0</v>
      </c>
      <c r="X272" s="58">
        <f t="shared" ref="X272:X278" si="708">J272+P272+W272</f>
        <v>213</v>
      </c>
      <c r="Y272" s="29">
        <f t="shared" si="704"/>
        <v>0</v>
      </c>
      <c r="Z272" s="56"/>
      <c r="AA272" s="56"/>
      <c r="AB272" s="56"/>
      <c r="AC272" s="56"/>
      <c r="AD272" s="58">
        <f t="shared" ref="AD272:AD278" si="709">Z272+AA272+AB272+AC272</f>
        <v>0</v>
      </c>
      <c r="AE272" s="58">
        <f t="shared" ref="AE272:AE278" si="710">J272+P272+W272+AD272</f>
        <v>213</v>
      </c>
    </row>
    <row r="273" spans="1:31" ht="21" customHeight="1" x14ac:dyDescent="0.2">
      <c r="A273" s="52"/>
      <c r="B273" s="53"/>
      <c r="C273" s="53"/>
      <c r="D273" s="54"/>
      <c r="E273" s="55">
        <f t="shared" si="694"/>
        <v>0</v>
      </c>
      <c r="F273" s="56"/>
      <c r="G273" s="56"/>
      <c r="H273" s="56"/>
      <c r="I273" s="56"/>
      <c r="J273" s="57">
        <f t="shared" si="695"/>
        <v>0</v>
      </c>
      <c r="K273" s="29">
        <f t="shared" si="696"/>
        <v>0</v>
      </c>
      <c r="L273" s="56"/>
      <c r="M273" s="56"/>
      <c r="N273" s="56"/>
      <c r="O273" s="56"/>
      <c r="P273" s="58">
        <f t="shared" si="705"/>
        <v>0</v>
      </c>
      <c r="Q273" s="58">
        <f t="shared" si="706"/>
        <v>0</v>
      </c>
      <c r="R273" s="29">
        <f t="shared" si="699"/>
        <v>0</v>
      </c>
      <c r="S273" s="56"/>
      <c r="T273" s="56"/>
      <c r="U273" s="56"/>
      <c r="V273" s="56"/>
      <c r="W273" s="58">
        <f t="shared" si="707"/>
        <v>0</v>
      </c>
      <c r="X273" s="58">
        <f t="shared" si="708"/>
        <v>0</v>
      </c>
      <c r="Y273" s="29">
        <f t="shared" si="704"/>
        <v>0</v>
      </c>
      <c r="Z273" s="56"/>
      <c r="AA273" s="56"/>
      <c r="AB273" s="56"/>
      <c r="AC273" s="56"/>
      <c r="AD273" s="58">
        <f t="shared" si="709"/>
        <v>0</v>
      </c>
      <c r="AE273" s="58">
        <f t="shared" si="710"/>
        <v>0</v>
      </c>
    </row>
    <row r="274" spans="1:31" ht="21" customHeight="1" x14ac:dyDescent="0.2">
      <c r="A274" s="52"/>
      <c r="B274" s="53"/>
      <c r="C274" s="53"/>
      <c r="D274" s="54"/>
      <c r="E274" s="55">
        <f t="shared" si="694"/>
        <v>0</v>
      </c>
      <c r="F274" s="56"/>
      <c r="G274" s="56"/>
      <c r="H274" s="56"/>
      <c r="I274" s="56"/>
      <c r="J274" s="57">
        <f t="shared" si="695"/>
        <v>0</v>
      </c>
      <c r="K274" s="29">
        <f t="shared" si="696"/>
        <v>0</v>
      </c>
      <c r="L274" s="56"/>
      <c r="M274" s="56"/>
      <c r="N274" s="56"/>
      <c r="O274" s="56"/>
      <c r="P274" s="58">
        <f t="shared" si="705"/>
        <v>0</v>
      </c>
      <c r="Q274" s="58">
        <f t="shared" si="706"/>
        <v>0</v>
      </c>
      <c r="R274" s="29">
        <f t="shared" si="699"/>
        <v>0</v>
      </c>
      <c r="S274" s="56"/>
      <c r="T274" s="56"/>
      <c r="U274" s="56"/>
      <c r="V274" s="56"/>
      <c r="W274" s="58">
        <f t="shared" si="707"/>
        <v>0</v>
      </c>
      <c r="X274" s="58">
        <f t="shared" si="708"/>
        <v>0</v>
      </c>
      <c r="Y274" s="29">
        <f t="shared" si="704"/>
        <v>0</v>
      </c>
      <c r="Z274" s="56"/>
      <c r="AA274" s="56"/>
      <c r="AB274" s="56"/>
      <c r="AC274" s="56"/>
      <c r="AD274" s="58">
        <f t="shared" si="709"/>
        <v>0</v>
      </c>
      <c r="AE274" s="58">
        <f t="shared" si="710"/>
        <v>0</v>
      </c>
    </row>
    <row r="275" spans="1:31" ht="21" customHeight="1" x14ac:dyDescent="0.2">
      <c r="A275" s="169"/>
      <c r="B275" s="170"/>
      <c r="C275" s="170"/>
      <c r="D275" s="54"/>
      <c r="E275" s="55">
        <f t="shared" si="694"/>
        <v>0</v>
      </c>
      <c r="F275" s="56"/>
      <c r="G275" s="56"/>
      <c r="H275" s="56"/>
      <c r="I275" s="56"/>
      <c r="J275" s="57">
        <f t="shared" si="695"/>
        <v>0</v>
      </c>
      <c r="K275" s="29">
        <f t="shared" si="696"/>
        <v>0</v>
      </c>
      <c r="L275" s="56"/>
      <c r="M275" s="56"/>
      <c r="N275" s="56"/>
      <c r="O275" s="56"/>
      <c r="P275" s="58">
        <f t="shared" si="705"/>
        <v>0</v>
      </c>
      <c r="Q275" s="58">
        <f t="shared" si="706"/>
        <v>0</v>
      </c>
      <c r="R275" s="29">
        <f t="shared" si="699"/>
        <v>0</v>
      </c>
      <c r="S275" s="56"/>
      <c r="T275" s="56"/>
      <c r="U275" s="56"/>
      <c r="V275" s="56"/>
      <c r="W275" s="58">
        <f t="shared" si="707"/>
        <v>0</v>
      </c>
      <c r="X275" s="58">
        <f t="shared" si="708"/>
        <v>0</v>
      </c>
      <c r="Y275" s="29">
        <f t="shared" si="704"/>
        <v>0</v>
      </c>
      <c r="Z275" s="56"/>
      <c r="AA275" s="56"/>
      <c r="AB275" s="56"/>
      <c r="AC275" s="56"/>
      <c r="AD275" s="58">
        <f t="shared" si="709"/>
        <v>0</v>
      </c>
      <c r="AE275" s="58">
        <f t="shared" si="710"/>
        <v>0</v>
      </c>
    </row>
    <row r="276" spans="1:31" ht="21" customHeight="1" x14ac:dyDescent="0.2">
      <c r="A276" s="140"/>
      <c r="B276" s="87"/>
      <c r="C276" s="87"/>
      <c r="D276" s="142"/>
      <c r="E276" s="55">
        <f t="shared" si="694"/>
        <v>0</v>
      </c>
      <c r="F276" s="95"/>
      <c r="G276" s="95"/>
      <c r="H276" s="95"/>
      <c r="I276" s="95"/>
      <c r="J276" s="57">
        <f t="shared" si="695"/>
        <v>0</v>
      </c>
      <c r="K276" s="29">
        <f t="shared" si="696"/>
        <v>0</v>
      </c>
      <c r="L276" s="95"/>
      <c r="M276" s="95"/>
      <c r="N276" s="95"/>
      <c r="O276" s="95"/>
      <c r="P276" s="58">
        <f t="shared" si="705"/>
        <v>0</v>
      </c>
      <c r="Q276" s="58">
        <f t="shared" si="706"/>
        <v>0</v>
      </c>
      <c r="R276" s="29">
        <f t="shared" si="699"/>
        <v>0</v>
      </c>
      <c r="S276" s="95"/>
      <c r="T276" s="95"/>
      <c r="U276" s="95"/>
      <c r="V276" s="95"/>
      <c r="W276" s="58">
        <f t="shared" si="707"/>
        <v>0</v>
      </c>
      <c r="X276" s="58">
        <f t="shared" si="708"/>
        <v>0</v>
      </c>
      <c r="Y276" s="29">
        <f t="shared" si="704"/>
        <v>0</v>
      </c>
      <c r="Z276" s="95"/>
      <c r="AA276" s="95"/>
      <c r="AB276" s="95"/>
      <c r="AC276" s="95"/>
      <c r="AD276" s="58">
        <f t="shared" si="709"/>
        <v>0</v>
      </c>
      <c r="AE276" s="58">
        <f t="shared" si="710"/>
        <v>0</v>
      </c>
    </row>
    <row r="277" spans="1:31" ht="21" customHeight="1" x14ac:dyDescent="0.2">
      <c r="A277" s="140"/>
      <c r="B277" s="87"/>
      <c r="C277" s="87"/>
      <c r="D277" s="142"/>
      <c r="E277" s="55">
        <f t="shared" si="694"/>
        <v>0</v>
      </c>
      <c r="F277" s="95"/>
      <c r="G277" s="95"/>
      <c r="H277" s="95"/>
      <c r="I277" s="95"/>
      <c r="J277" s="57">
        <f t="shared" si="695"/>
        <v>0</v>
      </c>
      <c r="K277" s="29">
        <f t="shared" si="696"/>
        <v>0</v>
      </c>
      <c r="L277" s="95"/>
      <c r="M277" s="95"/>
      <c r="N277" s="95"/>
      <c r="O277" s="95"/>
      <c r="P277" s="58">
        <f t="shared" si="705"/>
        <v>0</v>
      </c>
      <c r="Q277" s="58">
        <f t="shared" si="706"/>
        <v>0</v>
      </c>
      <c r="R277" s="29">
        <f t="shared" si="699"/>
        <v>0</v>
      </c>
      <c r="S277" s="95"/>
      <c r="T277" s="95"/>
      <c r="U277" s="95"/>
      <c r="V277" s="95"/>
      <c r="W277" s="58">
        <f t="shared" si="707"/>
        <v>0</v>
      </c>
      <c r="X277" s="58">
        <f t="shared" si="708"/>
        <v>0</v>
      </c>
      <c r="Y277" s="29">
        <f t="shared" si="704"/>
        <v>0</v>
      </c>
      <c r="Z277" s="95"/>
      <c r="AA277" s="95"/>
      <c r="AB277" s="95"/>
      <c r="AC277" s="95"/>
      <c r="AD277" s="58">
        <f t="shared" si="709"/>
        <v>0</v>
      </c>
      <c r="AE277" s="58">
        <f t="shared" si="710"/>
        <v>0</v>
      </c>
    </row>
    <row r="278" spans="1:31" ht="21" customHeight="1" thickBot="1" x14ac:dyDescent="0.25">
      <c r="A278" s="88"/>
      <c r="B278" s="89"/>
      <c r="C278" s="89"/>
      <c r="D278" s="90"/>
      <c r="E278" s="55">
        <f t="shared" si="694"/>
        <v>0</v>
      </c>
      <c r="F278" s="92"/>
      <c r="G278" s="92"/>
      <c r="H278" s="92"/>
      <c r="I278" s="92"/>
      <c r="J278" s="57">
        <f t="shared" si="695"/>
        <v>0</v>
      </c>
      <c r="K278" s="29">
        <f t="shared" si="696"/>
        <v>0</v>
      </c>
      <c r="L278" s="95"/>
      <c r="M278" s="95"/>
      <c r="N278" s="95"/>
      <c r="O278" s="95"/>
      <c r="P278" s="58">
        <f t="shared" si="705"/>
        <v>0</v>
      </c>
      <c r="Q278" s="58">
        <f t="shared" si="706"/>
        <v>0</v>
      </c>
      <c r="R278" s="29">
        <f t="shared" si="699"/>
        <v>0</v>
      </c>
      <c r="S278" s="95"/>
      <c r="T278" s="95"/>
      <c r="U278" s="95"/>
      <c r="V278" s="95"/>
      <c r="W278" s="58">
        <f t="shared" si="707"/>
        <v>0</v>
      </c>
      <c r="X278" s="58">
        <f t="shared" si="708"/>
        <v>0</v>
      </c>
      <c r="Y278" s="29">
        <f t="shared" si="704"/>
        <v>0</v>
      </c>
      <c r="Z278" s="95"/>
      <c r="AA278" s="95"/>
      <c r="AB278" s="95"/>
      <c r="AC278" s="95"/>
      <c r="AD278" s="58">
        <f t="shared" si="709"/>
        <v>0</v>
      </c>
      <c r="AE278" s="58">
        <f t="shared" si="710"/>
        <v>0</v>
      </c>
    </row>
    <row r="279" spans="1:31" ht="21" customHeight="1" thickTop="1" x14ac:dyDescent="0.2">
      <c r="A279" s="97" t="s">
        <v>88</v>
      </c>
      <c r="B279" s="58"/>
      <c r="C279" s="98"/>
      <c r="D279" s="99">
        <v>0</v>
      </c>
      <c r="E279" s="100">
        <f>SUM(E269:E278)</f>
        <v>54</v>
      </c>
      <c r="F279" s="41">
        <f>SUM(F269:F278)</f>
        <v>82</v>
      </c>
      <c r="G279" s="101">
        <f>SUM(G269:G278)</f>
        <v>74</v>
      </c>
      <c r="H279" s="99">
        <f>SUM(H269:H278)</f>
        <v>76</v>
      </c>
      <c r="I279" s="58"/>
      <c r="J279" s="41" t="s">
        <v>84</v>
      </c>
      <c r="K279" s="102">
        <f>SUM(K269:K278)</f>
        <v>87</v>
      </c>
      <c r="L279" s="41">
        <f>SUM(L269:L278)</f>
        <v>62</v>
      </c>
      <c r="M279" s="101">
        <f>SUM(M269:M278)</f>
        <v>75</v>
      </c>
      <c r="N279" s="101">
        <f>SUM(N269:N278)</f>
        <v>63</v>
      </c>
      <c r="O279" s="41"/>
      <c r="P279" s="41"/>
      <c r="Q279" s="41"/>
      <c r="R279" s="102">
        <f>SUM(R269:R278)</f>
        <v>84</v>
      </c>
      <c r="S279" s="41">
        <f>SUM(S269:S278)</f>
        <v>60</v>
      </c>
      <c r="T279" s="101">
        <f>SUM(T269:T278)</f>
        <v>50</v>
      </c>
      <c r="U279" s="101">
        <f>SUM(U269:U278)</f>
        <v>57</v>
      </c>
      <c r="V279" s="41"/>
      <c r="W279" s="41"/>
      <c r="X279" s="41"/>
      <c r="Y279" s="102">
        <f>SUM(Y269:Y278)</f>
        <v>84</v>
      </c>
      <c r="Z279" s="41">
        <f>SUM(Z269:Z278)</f>
        <v>52</v>
      </c>
      <c r="AA279" s="101">
        <f>SUM(AA269:AA278)</f>
        <v>71</v>
      </c>
      <c r="AB279" s="101">
        <f>SUM(AB269:AB278)</f>
        <v>53</v>
      </c>
      <c r="AC279" s="41"/>
      <c r="AD279" s="41"/>
      <c r="AE279" s="41"/>
    </row>
    <row r="280" spans="1:31" ht="21" customHeight="1" thickBot="1" x14ac:dyDescent="0.25">
      <c r="A280" s="104" t="s">
        <v>131</v>
      </c>
      <c r="B280" s="105"/>
      <c r="C280" s="105"/>
      <c r="D280" s="105"/>
      <c r="E280" s="105"/>
      <c r="F280" s="105"/>
      <c r="G280" s="105"/>
      <c r="H280" s="296">
        <f>SUM(J269:J278)/($H$266*4)</f>
        <v>19.333333333333332</v>
      </c>
      <c r="I280" s="296"/>
      <c r="J280" s="58">
        <f>F279+G279+H279+I279</f>
        <v>232</v>
      </c>
      <c r="K280" s="107"/>
      <c r="L280" s="106"/>
      <c r="M280" s="296">
        <f>SUM(P269:P278)/($N$266*4)</f>
        <v>16.666666666666668</v>
      </c>
      <c r="N280" s="296"/>
      <c r="O280" s="296"/>
      <c r="P280" s="58">
        <f>SUM(L279:O279)</f>
        <v>200</v>
      </c>
      <c r="Q280" s="105"/>
      <c r="R280" s="108"/>
      <c r="S280" s="105"/>
      <c r="T280" s="105"/>
      <c r="U280" s="296">
        <f>SUM(W269:W278)/($U$266*4)</f>
        <v>13.916666666666666</v>
      </c>
      <c r="V280" s="296"/>
      <c r="W280" s="58">
        <f>SUM(S279:V279)</f>
        <v>167</v>
      </c>
      <c r="X280" s="58"/>
      <c r="Y280" s="108"/>
      <c r="Z280" s="105"/>
      <c r="AA280" s="105"/>
      <c r="AB280" s="296">
        <f>SUM(AD269:AD278)/($AB$266*4)</f>
        <v>14.666666666666666</v>
      </c>
      <c r="AC280" s="296"/>
      <c r="AD280" s="58">
        <f>SUM(Z279:AC279)</f>
        <v>176</v>
      </c>
      <c r="AE280" s="58"/>
    </row>
    <row r="281" spans="1:31" ht="17.25" thickTop="1" thickBot="1" x14ac:dyDescent="0.25">
      <c r="A281" s="104" t="s">
        <v>93</v>
      </c>
      <c r="B281" s="105"/>
      <c r="C281" s="105"/>
      <c r="D281" s="105"/>
      <c r="E281" s="105"/>
      <c r="F281" s="105"/>
      <c r="G281" s="105"/>
      <c r="H281" s="109" t="s">
        <v>13</v>
      </c>
      <c r="I281" s="110"/>
      <c r="J281" s="111">
        <f>J280+E279</f>
        <v>286</v>
      </c>
      <c r="K281" s="112"/>
      <c r="L281" s="105"/>
      <c r="M281" s="105"/>
      <c r="N281" s="105"/>
      <c r="O281" s="109" t="s">
        <v>13</v>
      </c>
      <c r="P281" s="110"/>
      <c r="Q281" s="111">
        <f>P280+K279</f>
        <v>287</v>
      </c>
      <c r="R281" s="108"/>
      <c r="S281" s="105"/>
      <c r="T281" s="105"/>
      <c r="U281" s="105"/>
      <c r="V281" s="109" t="s">
        <v>13</v>
      </c>
      <c r="W281" s="110"/>
      <c r="X281" s="111">
        <f>R279+W280</f>
        <v>251</v>
      </c>
      <c r="Y281" s="108"/>
      <c r="Z281" s="105"/>
      <c r="AA281" s="105"/>
      <c r="AB281" s="105"/>
      <c r="AC281" s="109" t="s">
        <v>13</v>
      </c>
      <c r="AD281" s="110"/>
      <c r="AE281" s="111">
        <f>Y279+AD280</f>
        <v>260</v>
      </c>
    </row>
    <row r="282" spans="1:31" ht="17.25" thickTop="1" thickBot="1" x14ac:dyDescent="0.25">
      <c r="A282" s="114" t="s">
        <v>41</v>
      </c>
      <c r="B282" s="115"/>
      <c r="C282" s="115"/>
      <c r="D282" s="115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09" t="s">
        <v>13</v>
      </c>
      <c r="P282" s="110"/>
      <c r="Q282" s="111">
        <f>(J281+Q281)</f>
        <v>573</v>
      </c>
      <c r="R282" s="116"/>
      <c r="S282" s="115"/>
      <c r="T282" s="115"/>
      <c r="U282" s="115" t="s">
        <v>84</v>
      </c>
      <c r="V282" s="109" t="s">
        <v>13</v>
      </c>
      <c r="W282" s="110"/>
      <c r="X282" s="111">
        <f>J281+Q281+X281</f>
        <v>824</v>
      </c>
      <c r="Y282" s="116"/>
      <c r="Z282" s="115"/>
      <c r="AA282" s="115"/>
      <c r="AB282" s="115" t="s">
        <v>84</v>
      </c>
      <c r="AC282" s="109" t="s">
        <v>13</v>
      </c>
      <c r="AD282" s="110"/>
      <c r="AE282" s="111">
        <f>J281+Q281+X281+AE281</f>
        <v>1084</v>
      </c>
    </row>
    <row r="283" spans="1:31" ht="24" customHeight="1" thickTop="1" x14ac:dyDescent="0.2"/>
    <row r="284" spans="1:31" ht="24.75" customHeight="1" x14ac:dyDescent="0.2"/>
    <row r="285" spans="1:31" ht="21" customHeight="1" thickBot="1" x14ac:dyDescent="0.25"/>
    <row r="286" spans="1:31" ht="21" customHeight="1" thickTop="1" thickBot="1" x14ac:dyDescent="0.25">
      <c r="A286" s="11"/>
      <c r="B286" s="297" t="s">
        <v>105</v>
      </c>
      <c r="C286" s="297"/>
      <c r="D286" s="297"/>
      <c r="E286" s="298" t="s">
        <v>7</v>
      </c>
      <c r="F286" s="298"/>
      <c r="G286" s="298"/>
      <c r="H286" s="60">
        <f>$H$4</f>
        <v>3</v>
      </c>
      <c r="I286" s="13"/>
      <c r="J286" s="14"/>
      <c r="K286" s="298" t="s">
        <v>7</v>
      </c>
      <c r="L286" s="298"/>
      <c r="M286" s="298"/>
      <c r="N286" s="60">
        <f>$N$4</f>
        <v>3</v>
      </c>
      <c r="O286" s="14"/>
      <c r="P286" s="14"/>
      <c r="Q286" s="14"/>
      <c r="R286" s="298" t="s">
        <v>7</v>
      </c>
      <c r="S286" s="298"/>
      <c r="T286" s="298"/>
      <c r="U286" s="60">
        <f>$U$4</f>
        <v>3</v>
      </c>
      <c r="V286" s="14"/>
      <c r="W286" s="14"/>
      <c r="X286" s="14"/>
      <c r="Y286" s="298" t="s">
        <v>7</v>
      </c>
      <c r="Z286" s="298"/>
      <c r="AA286" s="298"/>
      <c r="AB286" s="60">
        <v>3</v>
      </c>
      <c r="AC286" s="14"/>
      <c r="AD286" s="14"/>
      <c r="AE286" s="14"/>
    </row>
    <row r="287" spans="1:31" ht="21" customHeight="1" thickTop="1" x14ac:dyDescent="0.2">
      <c r="A287" s="16"/>
      <c r="B287" s="17" t="s">
        <v>22</v>
      </c>
      <c r="C287" s="17"/>
      <c r="D287" s="17"/>
      <c r="E287" s="18">
        <f>$H$4</f>
        <v>3</v>
      </c>
      <c r="F287" s="294" t="str">
        <f>$F$5</f>
        <v>VALENCE</v>
      </c>
      <c r="G287" s="294"/>
      <c r="H287" s="294"/>
      <c r="I287" s="294"/>
      <c r="J287" s="294"/>
      <c r="K287" s="18">
        <f>$N$4</f>
        <v>3</v>
      </c>
      <c r="L287" s="294" t="str">
        <f>$L$5</f>
        <v>TOULOUSE</v>
      </c>
      <c r="M287" s="294"/>
      <c r="N287" s="294"/>
      <c r="O287" s="294"/>
      <c r="P287" s="294"/>
      <c r="Q287" s="294"/>
      <c r="R287" s="18">
        <f>$U$4</f>
        <v>3</v>
      </c>
      <c r="S287" s="294" t="str">
        <f>$S$5</f>
        <v>LE SEQUESTRE</v>
      </c>
      <c r="T287" s="294"/>
      <c r="U287" s="294"/>
      <c r="V287" s="294"/>
      <c r="W287" s="294"/>
      <c r="X287" s="294"/>
      <c r="Y287" s="18">
        <f>$AB$4</f>
        <v>3</v>
      </c>
      <c r="Z287" s="295" t="str">
        <f>$Z$5</f>
        <v>MIRANDOL</v>
      </c>
      <c r="AA287" s="295"/>
      <c r="AB287" s="295"/>
      <c r="AC287" s="295"/>
      <c r="AD287" s="295"/>
      <c r="AE287" s="295"/>
    </row>
    <row r="288" spans="1:31" ht="21" customHeight="1" thickBot="1" x14ac:dyDescent="0.25">
      <c r="A288" s="28" t="s">
        <v>8</v>
      </c>
      <c r="B288" s="28" t="s">
        <v>9</v>
      </c>
      <c r="C288" s="28" t="s">
        <v>10</v>
      </c>
      <c r="D288" s="28" t="s">
        <v>31</v>
      </c>
      <c r="E288" s="29" t="s">
        <v>32</v>
      </c>
      <c r="F288" s="28">
        <v>1</v>
      </c>
      <c r="G288" s="28">
        <v>2</v>
      </c>
      <c r="H288" s="28">
        <v>3</v>
      </c>
      <c r="I288" s="28">
        <v>4</v>
      </c>
      <c r="J288" s="28" t="s">
        <v>21</v>
      </c>
      <c r="K288" s="29" t="s">
        <v>32</v>
      </c>
      <c r="L288" s="28">
        <v>1</v>
      </c>
      <c r="M288" s="28">
        <v>2</v>
      </c>
      <c r="N288" s="28">
        <v>3</v>
      </c>
      <c r="O288" s="28">
        <v>4</v>
      </c>
      <c r="P288" s="28" t="s">
        <v>21</v>
      </c>
      <c r="Q288" s="28" t="s">
        <v>33</v>
      </c>
      <c r="R288" s="29" t="s">
        <v>32</v>
      </c>
      <c r="S288" s="28">
        <v>1</v>
      </c>
      <c r="T288" s="28">
        <v>2</v>
      </c>
      <c r="U288" s="28">
        <v>3</v>
      </c>
      <c r="V288" s="28">
        <v>4</v>
      </c>
      <c r="W288" s="28" t="s">
        <v>21</v>
      </c>
      <c r="X288" s="28" t="s">
        <v>33</v>
      </c>
      <c r="Y288" s="29" t="s">
        <v>32</v>
      </c>
      <c r="Z288" s="28">
        <v>1</v>
      </c>
      <c r="AA288" s="28">
        <v>2</v>
      </c>
      <c r="AB288" s="28">
        <v>3</v>
      </c>
      <c r="AC288" s="28">
        <v>4</v>
      </c>
      <c r="AD288" s="28" t="s">
        <v>21</v>
      </c>
      <c r="AE288" s="28" t="s">
        <v>33</v>
      </c>
    </row>
    <row r="289" spans="1:31" ht="21" customHeight="1" thickTop="1" x14ac:dyDescent="0.2">
      <c r="A289" s="35" t="s">
        <v>108</v>
      </c>
      <c r="B289" s="36" t="s">
        <v>133</v>
      </c>
      <c r="C289" s="36" t="s">
        <v>134</v>
      </c>
      <c r="D289" s="37">
        <v>9</v>
      </c>
      <c r="E289" s="127">
        <f t="shared" ref="E289:E298" si="711">IF(F289&gt;0,D289*$E$207,0)</f>
        <v>27</v>
      </c>
      <c r="F289" s="38">
        <v>30</v>
      </c>
      <c r="G289" s="38">
        <v>34</v>
      </c>
      <c r="H289" s="38">
        <v>34</v>
      </c>
      <c r="I289" s="38"/>
      <c r="J289" s="39">
        <f t="shared" ref="J289:J298" si="712">F289+G289+H289+I289</f>
        <v>98</v>
      </c>
      <c r="K289" s="40">
        <f t="shared" ref="K289:K298" si="713">IF(L289&gt;0,D289*$K$207,0)</f>
        <v>27</v>
      </c>
      <c r="L289" s="38">
        <v>40</v>
      </c>
      <c r="M289" s="38">
        <v>39</v>
      </c>
      <c r="N289" s="38">
        <v>31</v>
      </c>
      <c r="O289" s="38"/>
      <c r="P289" s="41">
        <f t="shared" ref="P289:P291" si="714">L289+M289+N289+O289</f>
        <v>110</v>
      </c>
      <c r="Q289" s="41">
        <f t="shared" ref="Q289:Q291" si="715">J289+P289</f>
        <v>208</v>
      </c>
      <c r="R289" s="40">
        <f t="shared" ref="R289:R298" si="716">IF(S289&gt;0,D289*$R$207,0)</f>
        <v>27</v>
      </c>
      <c r="S289" s="38">
        <v>39</v>
      </c>
      <c r="T289" s="38">
        <v>34</v>
      </c>
      <c r="U289" s="38">
        <v>38</v>
      </c>
      <c r="V289" s="38">
        <v>0</v>
      </c>
      <c r="W289" s="41">
        <f t="shared" ref="W289:W291" si="717">S289+T289+U289+V289</f>
        <v>111</v>
      </c>
      <c r="X289" s="41">
        <f t="shared" ref="X289:X291" si="718">J289+P289+W289</f>
        <v>319</v>
      </c>
      <c r="Y289" s="40">
        <f>IF(Z289&gt;0,D289*$Y$207,0)</f>
        <v>27</v>
      </c>
      <c r="Z289" s="38">
        <v>43</v>
      </c>
      <c r="AA289" s="38">
        <v>40</v>
      </c>
      <c r="AB289" s="38">
        <v>38</v>
      </c>
      <c r="AC289" s="38"/>
      <c r="AD289" s="41">
        <f t="shared" ref="AD289:AD291" si="719">Z289+AA289+AB289+AC289</f>
        <v>121</v>
      </c>
      <c r="AE289" s="41">
        <f t="shared" ref="AE289:AE291" si="720">J289+P289+W289+AD289</f>
        <v>440</v>
      </c>
    </row>
    <row r="290" spans="1:31" ht="21" customHeight="1" x14ac:dyDescent="0.2">
      <c r="A290" s="52" t="s">
        <v>102</v>
      </c>
      <c r="B290" s="53" t="s">
        <v>199</v>
      </c>
      <c r="C290" s="53" t="s">
        <v>99</v>
      </c>
      <c r="D290" s="54">
        <v>14</v>
      </c>
      <c r="E290" s="55">
        <f t="shared" si="711"/>
        <v>42</v>
      </c>
      <c r="F290" s="56">
        <v>38</v>
      </c>
      <c r="G290" s="56">
        <v>32</v>
      </c>
      <c r="H290" s="56">
        <v>38</v>
      </c>
      <c r="I290" s="56"/>
      <c r="J290" s="57">
        <f t="shared" si="712"/>
        <v>108</v>
      </c>
      <c r="K290" s="29">
        <f t="shared" si="713"/>
        <v>42</v>
      </c>
      <c r="L290" s="56">
        <v>32</v>
      </c>
      <c r="M290" s="56">
        <v>34</v>
      </c>
      <c r="N290" s="56">
        <v>32</v>
      </c>
      <c r="O290" s="56"/>
      <c r="P290" s="58">
        <f t="shared" si="714"/>
        <v>98</v>
      </c>
      <c r="Q290" s="58">
        <f t="shared" si="715"/>
        <v>206</v>
      </c>
      <c r="R290" s="29">
        <f t="shared" si="716"/>
        <v>42</v>
      </c>
      <c r="S290" s="56">
        <v>30</v>
      </c>
      <c r="T290" s="56">
        <v>39</v>
      </c>
      <c r="U290" s="56">
        <v>43</v>
      </c>
      <c r="V290" s="56"/>
      <c r="W290" s="58">
        <f t="shared" si="717"/>
        <v>112</v>
      </c>
      <c r="X290" s="58">
        <f t="shared" si="718"/>
        <v>318</v>
      </c>
      <c r="Y290" s="29">
        <f>IF(Z290&gt;0,D290*$Y$207,0)</f>
        <v>42</v>
      </c>
      <c r="Z290" s="56">
        <v>37</v>
      </c>
      <c r="AA290" s="56">
        <v>37</v>
      </c>
      <c r="AB290" s="56">
        <v>35</v>
      </c>
      <c r="AC290" s="56"/>
      <c r="AD290" s="58">
        <f t="shared" si="719"/>
        <v>109</v>
      </c>
      <c r="AE290" s="58">
        <f t="shared" si="720"/>
        <v>427</v>
      </c>
    </row>
    <row r="291" spans="1:31" ht="21" customHeight="1" x14ac:dyDescent="0.2">
      <c r="A291" s="262"/>
      <c r="B291" s="178"/>
      <c r="C291" s="53"/>
      <c r="D291" s="54"/>
      <c r="E291" s="55">
        <f t="shared" si="711"/>
        <v>0</v>
      </c>
      <c r="F291" s="56"/>
      <c r="G291" s="56"/>
      <c r="H291" s="56"/>
      <c r="I291" s="56"/>
      <c r="J291" s="57">
        <f t="shared" si="712"/>
        <v>0</v>
      </c>
      <c r="K291" s="29">
        <f t="shared" si="713"/>
        <v>0</v>
      </c>
      <c r="L291" s="56"/>
      <c r="M291" s="56"/>
      <c r="N291" s="56"/>
      <c r="O291" s="56"/>
      <c r="P291" s="58">
        <f t="shared" si="714"/>
        <v>0</v>
      </c>
      <c r="Q291" s="58">
        <f t="shared" si="715"/>
        <v>0</v>
      </c>
      <c r="R291" s="29">
        <f t="shared" si="716"/>
        <v>0</v>
      </c>
      <c r="S291" s="56"/>
      <c r="T291" s="56"/>
      <c r="U291" s="56"/>
      <c r="V291" s="56"/>
      <c r="W291" s="58">
        <f t="shared" si="717"/>
        <v>0</v>
      </c>
      <c r="X291" s="58">
        <f t="shared" si="718"/>
        <v>0</v>
      </c>
      <c r="Y291" s="29">
        <f t="shared" ref="Y291:Y298" si="721">IF(Z291&gt;0,D291*$Y$207,0)</f>
        <v>0</v>
      </c>
      <c r="Z291" s="56"/>
      <c r="AA291" s="56"/>
      <c r="AB291" s="56"/>
      <c r="AC291" s="56"/>
      <c r="AD291" s="58">
        <f t="shared" si="719"/>
        <v>0</v>
      </c>
      <c r="AE291" s="58">
        <f t="shared" si="720"/>
        <v>0</v>
      </c>
    </row>
    <row r="292" spans="1:31" ht="21" customHeight="1" x14ac:dyDescent="0.2">
      <c r="A292" s="262"/>
      <c r="B292" s="178"/>
      <c r="C292" s="53"/>
      <c r="D292" s="54"/>
      <c r="E292" s="55">
        <f t="shared" si="711"/>
        <v>0</v>
      </c>
      <c r="F292" s="56"/>
      <c r="G292" s="56"/>
      <c r="H292" s="56"/>
      <c r="I292" s="56"/>
      <c r="J292" s="57">
        <f t="shared" si="712"/>
        <v>0</v>
      </c>
      <c r="K292" s="29">
        <f t="shared" si="713"/>
        <v>0</v>
      </c>
      <c r="L292" s="56"/>
      <c r="M292" s="56"/>
      <c r="N292" s="56"/>
      <c r="O292" s="56"/>
      <c r="P292" s="58">
        <f t="shared" ref="P292:P298" si="722">L292+M292+N292+O292</f>
        <v>0</v>
      </c>
      <c r="Q292" s="58">
        <f t="shared" ref="Q292:Q298" si="723">J292+P292</f>
        <v>0</v>
      </c>
      <c r="R292" s="29">
        <f t="shared" si="716"/>
        <v>0</v>
      </c>
      <c r="S292" s="56"/>
      <c r="T292" s="56"/>
      <c r="U292" s="56"/>
      <c r="V292" s="56"/>
      <c r="W292" s="58">
        <f t="shared" ref="W292:W298" si="724">S292+T292+U292+V292</f>
        <v>0</v>
      </c>
      <c r="X292" s="58">
        <f t="shared" ref="X292:X298" si="725">J292+P292+W292</f>
        <v>0</v>
      </c>
      <c r="Y292" s="29">
        <f t="shared" si="721"/>
        <v>0</v>
      </c>
      <c r="Z292" s="56"/>
      <c r="AA292" s="56"/>
      <c r="AB292" s="56"/>
      <c r="AC292" s="56"/>
      <c r="AD292" s="58">
        <f t="shared" ref="AD292:AD298" si="726">Z292+AA292+AB292+AC292</f>
        <v>0</v>
      </c>
      <c r="AE292" s="58">
        <f t="shared" ref="AE292:AE298" si="727">J292+P292+W292+AD292</f>
        <v>0</v>
      </c>
    </row>
    <row r="293" spans="1:31" ht="21" customHeight="1" x14ac:dyDescent="0.2">
      <c r="A293" s="262"/>
      <c r="B293" s="170"/>
      <c r="C293" s="170"/>
      <c r="D293" s="54"/>
      <c r="E293" s="55">
        <f t="shared" si="711"/>
        <v>0</v>
      </c>
      <c r="F293" s="56"/>
      <c r="G293" s="56"/>
      <c r="H293" s="56"/>
      <c r="I293" s="56"/>
      <c r="J293" s="57">
        <f t="shared" si="712"/>
        <v>0</v>
      </c>
      <c r="K293" s="29">
        <f t="shared" si="713"/>
        <v>0</v>
      </c>
      <c r="L293" s="56"/>
      <c r="M293" s="56"/>
      <c r="N293" s="56"/>
      <c r="O293" s="56"/>
      <c r="P293" s="58">
        <f t="shared" si="722"/>
        <v>0</v>
      </c>
      <c r="Q293" s="58">
        <f t="shared" si="723"/>
        <v>0</v>
      </c>
      <c r="R293" s="29">
        <f t="shared" si="716"/>
        <v>0</v>
      </c>
      <c r="S293" s="56"/>
      <c r="T293" s="56"/>
      <c r="U293" s="56"/>
      <c r="V293" s="56"/>
      <c r="W293" s="58">
        <f t="shared" si="724"/>
        <v>0</v>
      </c>
      <c r="X293" s="58">
        <f t="shared" si="725"/>
        <v>0</v>
      </c>
      <c r="Y293" s="29">
        <f t="shared" si="721"/>
        <v>0</v>
      </c>
      <c r="Z293" s="56"/>
      <c r="AA293" s="56"/>
      <c r="AB293" s="56"/>
      <c r="AC293" s="56"/>
      <c r="AD293" s="58">
        <f t="shared" si="726"/>
        <v>0</v>
      </c>
      <c r="AE293" s="58">
        <f t="shared" si="727"/>
        <v>0</v>
      </c>
    </row>
    <row r="294" spans="1:31" ht="21" customHeight="1" x14ac:dyDescent="0.2">
      <c r="A294" s="262"/>
      <c r="B294" s="170"/>
      <c r="C294" s="170"/>
      <c r="D294" s="54"/>
      <c r="E294" s="55">
        <f t="shared" si="711"/>
        <v>0</v>
      </c>
      <c r="F294" s="56"/>
      <c r="G294" s="56"/>
      <c r="H294" s="56"/>
      <c r="I294" s="56"/>
      <c r="J294" s="57">
        <f t="shared" si="712"/>
        <v>0</v>
      </c>
      <c r="K294" s="29">
        <f t="shared" si="713"/>
        <v>0</v>
      </c>
      <c r="L294" s="56"/>
      <c r="M294" s="56"/>
      <c r="N294" s="56"/>
      <c r="O294" s="56"/>
      <c r="P294" s="58">
        <f t="shared" si="722"/>
        <v>0</v>
      </c>
      <c r="Q294" s="58">
        <f t="shared" si="723"/>
        <v>0</v>
      </c>
      <c r="R294" s="29">
        <f t="shared" si="716"/>
        <v>0</v>
      </c>
      <c r="S294" s="56"/>
      <c r="T294" s="56"/>
      <c r="U294" s="56"/>
      <c r="V294" s="56"/>
      <c r="W294" s="58">
        <f t="shared" si="724"/>
        <v>0</v>
      </c>
      <c r="X294" s="58">
        <f t="shared" si="725"/>
        <v>0</v>
      </c>
      <c r="Y294" s="29">
        <f t="shared" si="721"/>
        <v>0</v>
      </c>
      <c r="Z294" s="56"/>
      <c r="AA294" s="56"/>
      <c r="AB294" s="56"/>
      <c r="AC294" s="56"/>
      <c r="AD294" s="58">
        <f t="shared" si="726"/>
        <v>0</v>
      </c>
      <c r="AE294" s="58">
        <f t="shared" si="727"/>
        <v>0</v>
      </c>
    </row>
    <row r="295" spans="1:31" ht="21" customHeight="1" x14ac:dyDescent="0.2">
      <c r="A295" s="52"/>
      <c r="B295" s="53"/>
      <c r="C295" s="53"/>
      <c r="D295" s="54"/>
      <c r="E295" s="55">
        <f t="shared" si="711"/>
        <v>0</v>
      </c>
      <c r="F295" s="56"/>
      <c r="G295" s="56"/>
      <c r="H295" s="56"/>
      <c r="I295" s="56"/>
      <c r="J295" s="57">
        <f t="shared" si="712"/>
        <v>0</v>
      </c>
      <c r="K295" s="29">
        <f t="shared" si="713"/>
        <v>0</v>
      </c>
      <c r="L295" s="56"/>
      <c r="M295" s="56"/>
      <c r="N295" s="56"/>
      <c r="O295" s="56"/>
      <c r="P295" s="58">
        <f t="shared" si="722"/>
        <v>0</v>
      </c>
      <c r="Q295" s="58">
        <f t="shared" si="723"/>
        <v>0</v>
      </c>
      <c r="R295" s="29">
        <f t="shared" si="716"/>
        <v>0</v>
      </c>
      <c r="S295" s="56"/>
      <c r="T295" s="56"/>
      <c r="U295" s="56"/>
      <c r="V295" s="56"/>
      <c r="W295" s="58">
        <f t="shared" si="724"/>
        <v>0</v>
      </c>
      <c r="X295" s="58">
        <f t="shared" si="725"/>
        <v>0</v>
      </c>
      <c r="Y295" s="29">
        <f t="shared" si="721"/>
        <v>0</v>
      </c>
      <c r="Z295" s="56"/>
      <c r="AA295" s="56"/>
      <c r="AB295" s="56"/>
      <c r="AC295" s="56"/>
      <c r="AD295" s="58">
        <f t="shared" si="726"/>
        <v>0</v>
      </c>
      <c r="AE295" s="58">
        <f t="shared" si="727"/>
        <v>0</v>
      </c>
    </row>
    <row r="296" spans="1:31" ht="21" customHeight="1" x14ac:dyDescent="0.2">
      <c r="A296" s="140"/>
      <c r="B296" s="87"/>
      <c r="C296" s="87"/>
      <c r="D296" s="142"/>
      <c r="E296" s="55">
        <f t="shared" si="711"/>
        <v>0</v>
      </c>
      <c r="F296" s="95"/>
      <c r="G296" s="95"/>
      <c r="H296" s="95"/>
      <c r="I296" s="95"/>
      <c r="J296" s="57">
        <f t="shared" si="712"/>
        <v>0</v>
      </c>
      <c r="K296" s="29">
        <f t="shared" si="713"/>
        <v>0</v>
      </c>
      <c r="L296" s="95"/>
      <c r="M296" s="95"/>
      <c r="N296" s="95"/>
      <c r="O296" s="95"/>
      <c r="P296" s="58">
        <f t="shared" si="722"/>
        <v>0</v>
      </c>
      <c r="Q296" s="58">
        <f t="shared" si="723"/>
        <v>0</v>
      </c>
      <c r="R296" s="29">
        <f t="shared" si="716"/>
        <v>0</v>
      </c>
      <c r="S296" s="95"/>
      <c r="T296" s="95"/>
      <c r="U296" s="95"/>
      <c r="V296" s="95"/>
      <c r="W296" s="58">
        <f t="shared" si="724"/>
        <v>0</v>
      </c>
      <c r="X296" s="58">
        <f t="shared" si="725"/>
        <v>0</v>
      </c>
      <c r="Y296" s="29">
        <f t="shared" si="721"/>
        <v>0</v>
      </c>
      <c r="Z296" s="95"/>
      <c r="AA296" s="95"/>
      <c r="AB296" s="95"/>
      <c r="AC296" s="95"/>
      <c r="AD296" s="58">
        <f t="shared" si="726"/>
        <v>0</v>
      </c>
      <c r="AE296" s="58">
        <f t="shared" si="727"/>
        <v>0</v>
      </c>
    </row>
    <row r="297" spans="1:31" ht="21" customHeight="1" x14ac:dyDescent="0.2">
      <c r="A297" s="140"/>
      <c r="B297" s="87"/>
      <c r="C297" s="87"/>
      <c r="D297" s="142"/>
      <c r="E297" s="55">
        <f t="shared" si="711"/>
        <v>0</v>
      </c>
      <c r="F297" s="95"/>
      <c r="G297" s="95"/>
      <c r="H297" s="95"/>
      <c r="I297" s="95"/>
      <c r="J297" s="57">
        <f t="shared" si="712"/>
        <v>0</v>
      </c>
      <c r="K297" s="29">
        <f t="shared" si="713"/>
        <v>0</v>
      </c>
      <c r="L297" s="95"/>
      <c r="M297" s="95"/>
      <c r="N297" s="95"/>
      <c r="O297" s="95"/>
      <c r="P297" s="58">
        <f t="shared" si="722"/>
        <v>0</v>
      </c>
      <c r="Q297" s="58">
        <f t="shared" si="723"/>
        <v>0</v>
      </c>
      <c r="R297" s="29">
        <f t="shared" si="716"/>
        <v>0</v>
      </c>
      <c r="S297" s="95"/>
      <c r="T297" s="95"/>
      <c r="U297" s="95"/>
      <c r="V297" s="95"/>
      <c r="W297" s="58">
        <f t="shared" si="724"/>
        <v>0</v>
      </c>
      <c r="X297" s="58">
        <f t="shared" si="725"/>
        <v>0</v>
      </c>
      <c r="Y297" s="29">
        <f t="shared" si="721"/>
        <v>0</v>
      </c>
      <c r="Z297" s="95"/>
      <c r="AA297" s="95"/>
      <c r="AB297" s="95"/>
      <c r="AC297" s="95"/>
      <c r="AD297" s="58">
        <f t="shared" si="726"/>
        <v>0</v>
      </c>
      <c r="AE297" s="58">
        <f t="shared" si="727"/>
        <v>0</v>
      </c>
    </row>
    <row r="298" spans="1:31" ht="21" customHeight="1" thickBot="1" x14ac:dyDescent="0.25">
      <c r="A298" s="88"/>
      <c r="B298" s="89"/>
      <c r="C298" s="89"/>
      <c r="D298" s="90"/>
      <c r="E298" s="55">
        <f t="shared" si="711"/>
        <v>0</v>
      </c>
      <c r="F298" s="92"/>
      <c r="G298" s="92"/>
      <c r="H298" s="92"/>
      <c r="I298" s="92"/>
      <c r="J298" s="57">
        <f t="shared" si="712"/>
        <v>0</v>
      </c>
      <c r="K298" s="29">
        <f t="shared" si="713"/>
        <v>0</v>
      </c>
      <c r="L298" s="95"/>
      <c r="M298" s="95"/>
      <c r="N298" s="95"/>
      <c r="O298" s="95"/>
      <c r="P298" s="58">
        <f t="shared" si="722"/>
        <v>0</v>
      </c>
      <c r="Q298" s="58">
        <f t="shared" si="723"/>
        <v>0</v>
      </c>
      <c r="R298" s="29">
        <f t="shared" si="716"/>
        <v>0</v>
      </c>
      <c r="S298" s="95"/>
      <c r="T298" s="95"/>
      <c r="U298" s="95"/>
      <c r="V298" s="95"/>
      <c r="W298" s="58">
        <f t="shared" si="724"/>
        <v>0</v>
      </c>
      <c r="X298" s="58">
        <f t="shared" si="725"/>
        <v>0</v>
      </c>
      <c r="Y298" s="29">
        <f t="shared" si="721"/>
        <v>0</v>
      </c>
      <c r="Z298" s="95"/>
      <c r="AA298" s="95"/>
      <c r="AB298" s="95"/>
      <c r="AC298" s="95"/>
      <c r="AD298" s="58">
        <f t="shared" si="726"/>
        <v>0</v>
      </c>
      <c r="AE298" s="58">
        <f t="shared" si="727"/>
        <v>0</v>
      </c>
    </row>
    <row r="299" spans="1:31" ht="21" customHeight="1" thickTop="1" x14ac:dyDescent="0.2">
      <c r="A299" s="97" t="s">
        <v>88</v>
      </c>
      <c r="B299" s="58"/>
      <c r="C299" s="98"/>
      <c r="D299" s="99">
        <v>0</v>
      </c>
      <c r="E299" s="100">
        <f>SUM(E289:E298)</f>
        <v>69</v>
      </c>
      <c r="F299" s="41">
        <f>SUM(F289:F298)</f>
        <v>68</v>
      </c>
      <c r="G299" s="101">
        <f>SUM(G289:G298)</f>
        <v>66</v>
      </c>
      <c r="H299" s="99">
        <f>SUM(H289:H298)</f>
        <v>72</v>
      </c>
      <c r="I299" s="58"/>
      <c r="J299" s="41" t="s">
        <v>84</v>
      </c>
      <c r="K299" s="102">
        <f>SUM(K289:K298)</f>
        <v>69</v>
      </c>
      <c r="L299" s="41">
        <f>SUM(L289:L298)</f>
        <v>72</v>
      </c>
      <c r="M299" s="101">
        <f>SUM(M289:M298)</f>
        <v>73</v>
      </c>
      <c r="N299" s="101">
        <f>SUM(N289:N298)</f>
        <v>63</v>
      </c>
      <c r="O299" s="41"/>
      <c r="P299" s="41"/>
      <c r="Q299" s="41"/>
      <c r="R299" s="102">
        <f>SUM(R289:R298)</f>
        <v>69</v>
      </c>
      <c r="S299" s="41">
        <f>SUM(S289:S298)</f>
        <v>69</v>
      </c>
      <c r="T299" s="101">
        <f>SUM(T289:T298)</f>
        <v>73</v>
      </c>
      <c r="U299" s="101">
        <f>SUM(U289:U298)</f>
        <v>81</v>
      </c>
      <c r="V299" s="41"/>
      <c r="W299" s="41"/>
      <c r="X299" s="41"/>
      <c r="Y299" s="102">
        <f>SUM(Y289:Y298)</f>
        <v>69</v>
      </c>
      <c r="Z299" s="41">
        <f>SUM(Z289:Z298)</f>
        <v>80</v>
      </c>
      <c r="AA299" s="101">
        <f>SUM(AA289:AA298)</f>
        <v>77</v>
      </c>
      <c r="AB299" s="101">
        <f>SUM(AB289:AB298)</f>
        <v>73</v>
      </c>
      <c r="AC299" s="41"/>
      <c r="AD299" s="41"/>
      <c r="AE299" s="41"/>
    </row>
    <row r="300" spans="1:31" ht="21" customHeight="1" thickBot="1" x14ac:dyDescent="0.25">
      <c r="A300" s="104" t="s">
        <v>131</v>
      </c>
      <c r="B300" s="105"/>
      <c r="C300" s="105"/>
      <c r="D300" s="105"/>
      <c r="E300" s="105"/>
      <c r="F300" s="105"/>
      <c r="G300" s="105"/>
      <c r="H300" s="296">
        <f>SUM(J289:J298)/($H$286*4)</f>
        <v>17.166666666666668</v>
      </c>
      <c r="I300" s="296"/>
      <c r="J300" s="58">
        <f>F299+G299+H299+I299</f>
        <v>206</v>
      </c>
      <c r="K300" s="107"/>
      <c r="L300" s="106"/>
      <c r="M300" s="296">
        <f>SUM(P289:P298)/($N$286*4)</f>
        <v>17.333333333333332</v>
      </c>
      <c r="N300" s="296"/>
      <c r="O300" s="296"/>
      <c r="P300" s="58">
        <f>SUM(L299:O299)</f>
        <v>208</v>
      </c>
      <c r="Q300" s="105"/>
      <c r="R300" s="108"/>
      <c r="S300" s="105"/>
      <c r="T300" s="105"/>
      <c r="U300" s="296">
        <f>SUM(W289:W298)/($U$286*4)</f>
        <v>18.583333333333332</v>
      </c>
      <c r="V300" s="296"/>
      <c r="W300" s="58">
        <f>SUM(S299:V299)</f>
        <v>223</v>
      </c>
      <c r="X300" s="58"/>
      <c r="Y300" s="108"/>
      <c r="Z300" s="105"/>
      <c r="AA300" s="105"/>
      <c r="AB300" s="296">
        <f>SUM(AD289:AD298)/($AB$286*4)</f>
        <v>19.166666666666668</v>
      </c>
      <c r="AC300" s="296"/>
      <c r="AD300" s="58">
        <f>SUM(Z299:AC299)</f>
        <v>230</v>
      </c>
      <c r="AE300" s="58"/>
    </row>
    <row r="301" spans="1:31" ht="17.25" thickTop="1" thickBot="1" x14ac:dyDescent="0.25">
      <c r="A301" s="104" t="s">
        <v>93</v>
      </c>
      <c r="B301" s="105"/>
      <c r="C301" s="105"/>
      <c r="D301" s="105"/>
      <c r="E301" s="105"/>
      <c r="F301" s="105"/>
      <c r="G301" s="105"/>
      <c r="H301" s="109" t="s">
        <v>13</v>
      </c>
      <c r="I301" s="110"/>
      <c r="J301" s="111">
        <f>J300+E299</f>
        <v>275</v>
      </c>
      <c r="K301" s="112"/>
      <c r="L301" s="105"/>
      <c r="M301" s="105"/>
      <c r="N301" s="105"/>
      <c r="O301" s="109" t="s">
        <v>13</v>
      </c>
      <c r="P301" s="110"/>
      <c r="Q301" s="111">
        <f>P300+K299</f>
        <v>277</v>
      </c>
      <c r="R301" s="108"/>
      <c r="S301" s="105"/>
      <c r="T301" s="105"/>
      <c r="U301" s="105"/>
      <c r="V301" s="109" t="s">
        <v>13</v>
      </c>
      <c r="W301" s="110"/>
      <c r="X301" s="111">
        <f>R299+W300</f>
        <v>292</v>
      </c>
      <c r="Y301" s="108"/>
      <c r="Z301" s="105"/>
      <c r="AA301" s="105"/>
      <c r="AB301" s="105"/>
      <c r="AC301" s="109" t="s">
        <v>13</v>
      </c>
      <c r="AD301" s="110"/>
      <c r="AE301" s="111">
        <f>Y299+AD300</f>
        <v>299</v>
      </c>
    </row>
    <row r="302" spans="1:31" ht="17.25" thickTop="1" thickBot="1" x14ac:dyDescent="0.25">
      <c r="A302" s="114" t="s">
        <v>41</v>
      </c>
      <c r="B302" s="115"/>
      <c r="C302" s="115"/>
      <c r="D302" s="115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09" t="s">
        <v>13</v>
      </c>
      <c r="P302" s="110"/>
      <c r="Q302" s="111">
        <f>(J301+Q301)</f>
        <v>552</v>
      </c>
      <c r="R302" s="116"/>
      <c r="S302" s="115"/>
      <c r="T302" s="115"/>
      <c r="U302" s="115" t="s">
        <v>84</v>
      </c>
      <c r="V302" s="109" t="s">
        <v>13</v>
      </c>
      <c r="W302" s="110"/>
      <c r="X302" s="111">
        <f>J301+Q301+X301</f>
        <v>844</v>
      </c>
      <c r="Y302" s="116"/>
      <c r="Z302" s="115"/>
      <c r="AA302" s="115"/>
      <c r="AB302" s="115" t="s">
        <v>84</v>
      </c>
      <c r="AC302" s="109" t="s">
        <v>13</v>
      </c>
      <c r="AD302" s="110"/>
      <c r="AE302" s="111">
        <f>J301+Q301+X301+AE301</f>
        <v>1143</v>
      </c>
    </row>
    <row r="303" spans="1:31" ht="21.75" customHeight="1" thickTop="1" x14ac:dyDescent="0.2"/>
    <row r="304" spans="1:31" ht="24" customHeight="1" thickBot="1" x14ac:dyDescent="0.25"/>
    <row r="305" spans="1:31" ht="21" customHeight="1" thickTop="1" thickBot="1" x14ac:dyDescent="0.25">
      <c r="A305" s="11"/>
      <c r="B305" s="297" t="s">
        <v>213</v>
      </c>
      <c r="C305" s="297"/>
      <c r="D305" s="297"/>
      <c r="E305" s="298" t="s">
        <v>7</v>
      </c>
      <c r="F305" s="298"/>
      <c r="G305" s="298"/>
      <c r="H305" s="260">
        <f>$H$4</f>
        <v>3</v>
      </c>
      <c r="I305" s="13"/>
      <c r="J305" s="14"/>
      <c r="K305" s="298" t="s">
        <v>7</v>
      </c>
      <c r="L305" s="298"/>
      <c r="M305" s="298"/>
      <c r="N305" s="260">
        <f>$N$4</f>
        <v>3</v>
      </c>
      <c r="O305" s="14"/>
      <c r="P305" s="14"/>
      <c r="Q305" s="14"/>
      <c r="R305" s="298" t="s">
        <v>7</v>
      </c>
      <c r="S305" s="298"/>
      <c r="T305" s="298"/>
      <c r="U305" s="260">
        <f>$U$4</f>
        <v>3</v>
      </c>
      <c r="V305" s="14"/>
      <c r="W305" s="14"/>
      <c r="X305" s="14"/>
      <c r="Y305" s="298" t="s">
        <v>7</v>
      </c>
      <c r="Z305" s="298"/>
      <c r="AA305" s="298"/>
      <c r="AB305" s="260">
        <v>3</v>
      </c>
      <c r="AC305" s="14"/>
      <c r="AD305" s="14"/>
      <c r="AE305" s="14"/>
    </row>
    <row r="306" spans="1:31" ht="21" customHeight="1" thickTop="1" x14ac:dyDescent="0.2">
      <c r="A306" s="16"/>
      <c r="B306" s="17" t="s">
        <v>22</v>
      </c>
      <c r="C306" s="17"/>
      <c r="D306" s="17"/>
      <c r="E306" s="18">
        <f>$H$4</f>
        <v>3</v>
      </c>
      <c r="F306" s="294" t="str">
        <f>$F$5</f>
        <v>VALENCE</v>
      </c>
      <c r="G306" s="294"/>
      <c r="H306" s="294"/>
      <c r="I306" s="294"/>
      <c r="J306" s="294"/>
      <c r="K306" s="18">
        <f>$N$4</f>
        <v>3</v>
      </c>
      <c r="L306" s="294" t="str">
        <f>$L$5</f>
        <v>TOULOUSE</v>
      </c>
      <c r="M306" s="294"/>
      <c r="N306" s="294"/>
      <c r="O306" s="294"/>
      <c r="P306" s="294"/>
      <c r="Q306" s="294"/>
      <c r="R306" s="18">
        <f>$U$4</f>
        <v>3</v>
      </c>
      <c r="S306" s="294" t="str">
        <f>$S$5</f>
        <v>LE SEQUESTRE</v>
      </c>
      <c r="T306" s="294"/>
      <c r="U306" s="294"/>
      <c r="V306" s="294"/>
      <c r="W306" s="294"/>
      <c r="X306" s="294"/>
      <c r="Y306" s="18">
        <f>$AB$4</f>
        <v>3</v>
      </c>
      <c r="Z306" s="295" t="str">
        <f>$Z$5</f>
        <v>MIRANDOL</v>
      </c>
      <c r="AA306" s="295"/>
      <c r="AB306" s="295"/>
      <c r="AC306" s="295"/>
      <c r="AD306" s="295"/>
      <c r="AE306" s="295"/>
    </row>
    <row r="307" spans="1:31" ht="21" customHeight="1" thickBot="1" x14ac:dyDescent="0.25">
      <c r="A307" s="28" t="s">
        <v>8</v>
      </c>
      <c r="B307" s="28" t="s">
        <v>9</v>
      </c>
      <c r="C307" s="28" t="s">
        <v>10</v>
      </c>
      <c r="D307" s="28" t="s">
        <v>31</v>
      </c>
      <c r="E307" s="29" t="s">
        <v>32</v>
      </c>
      <c r="F307" s="28">
        <v>1</v>
      </c>
      <c r="G307" s="28">
        <v>2</v>
      </c>
      <c r="H307" s="28">
        <v>3</v>
      </c>
      <c r="I307" s="28">
        <v>4</v>
      </c>
      <c r="J307" s="28" t="s">
        <v>21</v>
      </c>
      <c r="K307" s="29" t="s">
        <v>32</v>
      </c>
      <c r="L307" s="28">
        <v>1</v>
      </c>
      <c r="M307" s="28">
        <v>2</v>
      </c>
      <c r="N307" s="28">
        <v>3</v>
      </c>
      <c r="O307" s="28">
        <v>4</v>
      </c>
      <c r="P307" s="28" t="s">
        <v>21</v>
      </c>
      <c r="Q307" s="28" t="s">
        <v>33</v>
      </c>
      <c r="R307" s="29" t="s">
        <v>32</v>
      </c>
      <c r="S307" s="28">
        <v>1</v>
      </c>
      <c r="T307" s="28">
        <v>2</v>
      </c>
      <c r="U307" s="28">
        <v>3</v>
      </c>
      <c r="V307" s="28">
        <v>4</v>
      </c>
      <c r="W307" s="28" t="s">
        <v>21</v>
      </c>
      <c r="X307" s="28" t="s">
        <v>33</v>
      </c>
      <c r="Y307" s="29" t="s">
        <v>32</v>
      </c>
      <c r="Z307" s="28">
        <v>1</v>
      </c>
      <c r="AA307" s="28">
        <v>2</v>
      </c>
      <c r="AB307" s="28">
        <v>3</v>
      </c>
      <c r="AC307" s="28">
        <v>4</v>
      </c>
      <c r="AD307" s="28" t="s">
        <v>21</v>
      </c>
      <c r="AE307" s="28" t="s">
        <v>33</v>
      </c>
    </row>
    <row r="308" spans="1:31" ht="21" customHeight="1" thickTop="1" x14ac:dyDescent="0.2">
      <c r="A308" s="165" t="s">
        <v>26</v>
      </c>
      <c r="B308" s="166" t="s">
        <v>39</v>
      </c>
      <c r="C308" s="166" t="s">
        <v>226</v>
      </c>
      <c r="D308" s="167">
        <v>9</v>
      </c>
      <c r="E308" s="127">
        <f t="shared" ref="E308:E317" si="728">IF(F308&gt;0,D308*$E$207,0)</f>
        <v>27</v>
      </c>
      <c r="F308" s="38">
        <v>31</v>
      </c>
      <c r="G308" s="38">
        <v>28</v>
      </c>
      <c r="H308" s="38">
        <v>37</v>
      </c>
      <c r="I308" s="38"/>
      <c r="J308" s="39">
        <f t="shared" ref="J308:J317" si="729">F308+G308+H308+I308</f>
        <v>96</v>
      </c>
      <c r="K308" s="40">
        <f t="shared" ref="K308:K317" si="730">IF(L308&gt;0,D308*$K$207,0)</f>
        <v>27</v>
      </c>
      <c r="L308" s="38">
        <v>46</v>
      </c>
      <c r="M308" s="38">
        <v>47</v>
      </c>
      <c r="N308" s="38">
        <v>44</v>
      </c>
      <c r="O308" s="38"/>
      <c r="P308" s="41">
        <f t="shared" ref="P308:P310" si="731">L308+M308+N308+O308</f>
        <v>137</v>
      </c>
      <c r="Q308" s="41">
        <f t="shared" ref="Q308:Q310" si="732">J308+P308</f>
        <v>233</v>
      </c>
      <c r="R308" s="40">
        <f t="shared" ref="R308:R317" si="733">IF(S308&gt;0,D308*$R$207,0)</f>
        <v>27</v>
      </c>
      <c r="S308" s="38">
        <v>42</v>
      </c>
      <c r="T308" s="38">
        <v>51</v>
      </c>
      <c r="U308" s="38">
        <v>38</v>
      </c>
      <c r="V308" s="38">
        <v>0</v>
      </c>
      <c r="W308" s="41">
        <f t="shared" ref="W308:W310" si="734">S308+T308+U308+V308</f>
        <v>131</v>
      </c>
      <c r="X308" s="41">
        <f t="shared" ref="X308:X310" si="735">J308+P308+W308</f>
        <v>364</v>
      </c>
      <c r="Y308" s="40">
        <f>IF(Z308&gt;0,D308*$Y$207,0)</f>
        <v>27</v>
      </c>
      <c r="Z308" s="38">
        <v>27</v>
      </c>
      <c r="AA308" s="38">
        <v>37</v>
      </c>
      <c r="AB308" s="38">
        <v>33</v>
      </c>
      <c r="AC308" s="38"/>
      <c r="AD308" s="41">
        <f t="shared" ref="AD308:AD310" si="736">Z308+AA308+AB308+AC308</f>
        <v>97</v>
      </c>
      <c r="AE308" s="41">
        <f t="shared" ref="AE308:AE310" si="737">J308+P308+W308+AD308</f>
        <v>461</v>
      </c>
    </row>
    <row r="309" spans="1:31" ht="21" customHeight="1" x14ac:dyDescent="0.2">
      <c r="A309" s="169" t="s">
        <v>26</v>
      </c>
      <c r="B309" s="170" t="s">
        <v>71</v>
      </c>
      <c r="C309" s="170" t="s">
        <v>227</v>
      </c>
      <c r="D309" s="171">
        <v>9</v>
      </c>
      <c r="E309" s="55">
        <f t="shared" si="728"/>
        <v>0</v>
      </c>
      <c r="F309" s="56"/>
      <c r="G309" s="56"/>
      <c r="H309" s="56"/>
      <c r="I309" s="56"/>
      <c r="J309" s="57">
        <f t="shared" si="729"/>
        <v>0</v>
      </c>
      <c r="K309" s="29">
        <f t="shared" si="730"/>
        <v>0</v>
      </c>
      <c r="L309" s="56"/>
      <c r="M309" s="56"/>
      <c r="N309" s="56"/>
      <c r="O309" s="56"/>
      <c r="P309" s="58">
        <f t="shared" si="731"/>
        <v>0</v>
      </c>
      <c r="Q309" s="58">
        <f t="shared" si="732"/>
        <v>0</v>
      </c>
      <c r="R309" s="29">
        <f t="shared" si="733"/>
        <v>0</v>
      </c>
      <c r="S309" s="56"/>
      <c r="T309" s="56"/>
      <c r="U309" s="56"/>
      <c r="V309" s="56"/>
      <c r="W309" s="58">
        <f t="shared" si="734"/>
        <v>0</v>
      </c>
      <c r="X309" s="58">
        <f t="shared" si="735"/>
        <v>0</v>
      </c>
      <c r="Y309" s="29">
        <f>IF(Z309&gt;0,D309*$Y$207,0)</f>
        <v>0</v>
      </c>
      <c r="Z309" s="56"/>
      <c r="AA309" s="56"/>
      <c r="AB309" s="56"/>
      <c r="AC309" s="56"/>
      <c r="AD309" s="58">
        <f t="shared" si="736"/>
        <v>0</v>
      </c>
      <c r="AE309" s="58">
        <f t="shared" si="737"/>
        <v>0</v>
      </c>
    </row>
    <row r="310" spans="1:31" ht="21" customHeight="1" x14ac:dyDescent="0.2">
      <c r="A310" s="262" t="s">
        <v>37</v>
      </c>
      <c r="B310" s="178" t="s">
        <v>74</v>
      </c>
      <c r="C310" s="170" t="s">
        <v>75</v>
      </c>
      <c r="D310" s="171">
        <v>3</v>
      </c>
      <c r="E310" s="55">
        <f t="shared" si="728"/>
        <v>9</v>
      </c>
      <c r="F310" s="56">
        <v>42</v>
      </c>
      <c r="G310" s="56">
        <v>39</v>
      </c>
      <c r="H310" s="56">
        <v>46</v>
      </c>
      <c r="I310" s="56"/>
      <c r="J310" s="57">
        <f t="shared" si="729"/>
        <v>127</v>
      </c>
      <c r="K310" s="29">
        <f t="shared" si="730"/>
        <v>9</v>
      </c>
      <c r="L310" s="56">
        <v>50</v>
      </c>
      <c r="M310" s="56">
        <v>44</v>
      </c>
      <c r="N310" s="56">
        <v>46</v>
      </c>
      <c r="O310" s="56"/>
      <c r="P310" s="58">
        <f t="shared" si="731"/>
        <v>140</v>
      </c>
      <c r="Q310" s="58">
        <f t="shared" si="732"/>
        <v>267</v>
      </c>
      <c r="R310" s="29">
        <f t="shared" si="733"/>
        <v>9</v>
      </c>
      <c r="S310" s="56">
        <v>53</v>
      </c>
      <c r="T310" s="56">
        <v>40</v>
      </c>
      <c r="U310" s="56">
        <v>51</v>
      </c>
      <c r="V310" s="56"/>
      <c r="W310" s="58">
        <f t="shared" si="734"/>
        <v>144</v>
      </c>
      <c r="X310" s="58">
        <f t="shared" si="735"/>
        <v>411</v>
      </c>
      <c r="Y310" s="29">
        <f t="shared" ref="Y310:Y317" si="738">IF(Z310&gt;0,D310*$Y$207,0)</f>
        <v>9</v>
      </c>
      <c r="Z310" s="56">
        <v>35</v>
      </c>
      <c r="AA310" s="56">
        <v>44</v>
      </c>
      <c r="AB310" s="56">
        <v>43</v>
      </c>
      <c r="AC310" s="56"/>
      <c r="AD310" s="58">
        <f t="shared" si="736"/>
        <v>122</v>
      </c>
      <c r="AE310" s="58">
        <f t="shared" si="737"/>
        <v>533</v>
      </c>
    </row>
    <row r="311" spans="1:31" ht="21" customHeight="1" x14ac:dyDescent="0.2">
      <c r="A311" s="262"/>
      <c r="B311" s="178"/>
      <c r="C311" s="170"/>
      <c r="D311" s="171"/>
      <c r="E311" s="55">
        <f t="shared" si="728"/>
        <v>0</v>
      </c>
      <c r="F311" s="56"/>
      <c r="G311" s="56"/>
      <c r="H311" s="56"/>
      <c r="I311" s="56"/>
      <c r="J311" s="57">
        <f t="shared" si="729"/>
        <v>0</v>
      </c>
      <c r="K311" s="29">
        <f t="shared" si="730"/>
        <v>0</v>
      </c>
      <c r="L311" s="56"/>
      <c r="M311" s="56"/>
      <c r="N311" s="56"/>
      <c r="O311" s="56"/>
      <c r="P311" s="58">
        <f t="shared" ref="P311:P317" si="739">L311+M311+N311+O311</f>
        <v>0</v>
      </c>
      <c r="Q311" s="58">
        <f t="shared" ref="Q311:Q317" si="740">J311+P311</f>
        <v>0</v>
      </c>
      <c r="R311" s="29">
        <f t="shared" si="733"/>
        <v>0</v>
      </c>
      <c r="S311" s="56"/>
      <c r="T311" s="56"/>
      <c r="U311" s="56"/>
      <c r="V311" s="56"/>
      <c r="W311" s="58">
        <f t="shared" ref="W311:W317" si="741">S311+T311+U311+V311</f>
        <v>0</v>
      </c>
      <c r="X311" s="58">
        <f t="shared" ref="X311:X317" si="742">J311+P311+W311</f>
        <v>0</v>
      </c>
      <c r="Y311" s="29">
        <f t="shared" si="738"/>
        <v>0</v>
      </c>
      <c r="Z311" s="56"/>
      <c r="AA311" s="56"/>
      <c r="AB311" s="56"/>
      <c r="AC311" s="56"/>
      <c r="AD311" s="58">
        <f t="shared" ref="AD311:AD317" si="743">Z311+AA311+AB311+AC311</f>
        <v>0</v>
      </c>
      <c r="AE311" s="58">
        <f t="shared" ref="AE311:AE317" si="744">J311+P311+W311+AD311</f>
        <v>0</v>
      </c>
    </row>
    <row r="312" spans="1:31" ht="21" customHeight="1" x14ac:dyDescent="0.2">
      <c r="A312" s="262"/>
      <c r="B312" s="170"/>
      <c r="C312" s="170"/>
      <c r="D312" s="171"/>
      <c r="E312" s="55">
        <f t="shared" si="728"/>
        <v>0</v>
      </c>
      <c r="F312" s="56"/>
      <c r="G312" s="56"/>
      <c r="H312" s="56"/>
      <c r="I312" s="56"/>
      <c r="J312" s="57">
        <f t="shared" si="729"/>
        <v>0</v>
      </c>
      <c r="K312" s="29">
        <f t="shared" si="730"/>
        <v>0</v>
      </c>
      <c r="L312" s="56"/>
      <c r="M312" s="56"/>
      <c r="N312" s="56"/>
      <c r="O312" s="56"/>
      <c r="P312" s="58">
        <f t="shared" si="739"/>
        <v>0</v>
      </c>
      <c r="Q312" s="58">
        <f t="shared" si="740"/>
        <v>0</v>
      </c>
      <c r="R312" s="29">
        <f t="shared" si="733"/>
        <v>0</v>
      </c>
      <c r="S312" s="56"/>
      <c r="T312" s="56"/>
      <c r="U312" s="56"/>
      <c r="V312" s="56"/>
      <c r="W312" s="58">
        <f t="shared" si="741"/>
        <v>0</v>
      </c>
      <c r="X312" s="58">
        <f t="shared" si="742"/>
        <v>0</v>
      </c>
      <c r="Y312" s="29">
        <f t="shared" si="738"/>
        <v>0</v>
      </c>
      <c r="Z312" s="56"/>
      <c r="AA312" s="56"/>
      <c r="AB312" s="56"/>
      <c r="AC312" s="56"/>
      <c r="AD312" s="58">
        <f t="shared" si="743"/>
        <v>0</v>
      </c>
      <c r="AE312" s="58">
        <f t="shared" si="744"/>
        <v>0</v>
      </c>
    </row>
    <row r="313" spans="1:31" ht="21" customHeight="1" x14ac:dyDescent="0.2">
      <c r="A313" s="262"/>
      <c r="B313" s="170"/>
      <c r="C313" s="170"/>
      <c r="D313" s="171"/>
      <c r="E313" s="55">
        <f t="shared" si="728"/>
        <v>0</v>
      </c>
      <c r="F313" s="56"/>
      <c r="G313" s="56"/>
      <c r="H313" s="56"/>
      <c r="I313" s="56"/>
      <c r="J313" s="57">
        <f t="shared" si="729"/>
        <v>0</v>
      </c>
      <c r="K313" s="29">
        <f t="shared" si="730"/>
        <v>0</v>
      </c>
      <c r="L313" s="56"/>
      <c r="M313" s="56"/>
      <c r="N313" s="56"/>
      <c r="O313" s="56"/>
      <c r="P313" s="58">
        <f t="shared" si="739"/>
        <v>0</v>
      </c>
      <c r="Q313" s="58">
        <f t="shared" si="740"/>
        <v>0</v>
      </c>
      <c r="R313" s="29">
        <f t="shared" si="733"/>
        <v>0</v>
      </c>
      <c r="S313" s="56"/>
      <c r="T313" s="56"/>
      <c r="U313" s="56"/>
      <c r="V313" s="56"/>
      <c r="W313" s="58">
        <f t="shared" si="741"/>
        <v>0</v>
      </c>
      <c r="X313" s="58">
        <f t="shared" si="742"/>
        <v>0</v>
      </c>
      <c r="Y313" s="29">
        <f t="shared" si="738"/>
        <v>0</v>
      </c>
      <c r="Z313" s="56"/>
      <c r="AA313" s="56"/>
      <c r="AB313" s="56"/>
      <c r="AC313" s="56"/>
      <c r="AD313" s="58">
        <f t="shared" si="743"/>
        <v>0</v>
      </c>
      <c r="AE313" s="58">
        <f t="shared" si="744"/>
        <v>0</v>
      </c>
    </row>
    <row r="314" spans="1:31" ht="21" customHeight="1" x14ac:dyDescent="0.2">
      <c r="A314" s="169"/>
      <c r="B314" s="170"/>
      <c r="C314" s="170"/>
      <c r="D314" s="171"/>
      <c r="E314" s="55">
        <f t="shared" si="728"/>
        <v>0</v>
      </c>
      <c r="F314" s="56"/>
      <c r="G314" s="56"/>
      <c r="H314" s="56"/>
      <c r="I314" s="56"/>
      <c r="J314" s="57">
        <f t="shared" si="729"/>
        <v>0</v>
      </c>
      <c r="K314" s="29">
        <f t="shared" si="730"/>
        <v>0</v>
      </c>
      <c r="L314" s="56"/>
      <c r="M314" s="56"/>
      <c r="N314" s="56"/>
      <c r="O314" s="56"/>
      <c r="P314" s="58">
        <f t="shared" si="739"/>
        <v>0</v>
      </c>
      <c r="Q314" s="58">
        <f t="shared" si="740"/>
        <v>0</v>
      </c>
      <c r="R314" s="29">
        <f t="shared" si="733"/>
        <v>0</v>
      </c>
      <c r="S314" s="56"/>
      <c r="T314" s="56"/>
      <c r="U314" s="56"/>
      <c r="V314" s="56"/>
      <c r="W314" s="58">
        <f t="shared" si="741"/>
        <v>0</v>
      </c>
      <c r="X314" s="58">
        <f t="shared" si="742"/>
        <v>0</v>
      </c>
      <c r="Y314" s="29">
        <f t="shared" si="738"/>
        <v>0</v>
      </c>
      <c r="Z314" s="56"/>
      <c r="AA314" s="56"/>
      <c r="AB314" s="56"/>
      <c r="AC314" s="56"/>
      <c r="AD314" s="58">
        <f t="shared" si="743"/>
        <v>0</v>
      </c>
      <c r="AE314" s="58">
        <f t="shared" si="744"/>
        <v>0</v>
      </c>
    </row>
    <row r="315" spans="1:31" ht="21" customHeight="1" x14ac:dyDescent="0.2">
      <c r="A315" s="140"/>
      <c r="B315" s="87"/>
      <c r="C315" s="87"/>
      <c r="D315" s="142"/>
      <c r="E315" s="55">
        <f t="shared" si="728"/>
        <v>0</v>
      </c>
      <c r="F315" s="95"/>
      <c r="G315" s="95"/>
      <c r="H315" s="95"/>
      <c r="I315" s="95"/>
      <c r="J315" s="57">
        <f t="shared" si="729"/>
        <v>0</v>
      </c>
      <c r="K315" s="29">
        <f t="shared" si="730"/>
        <v>0</v>
      </c>
      <c r="L315" s="95"/>
      <c r="M315" s="95"/>
      <c r="N315" s="95"/>
      <c r="O315" s="95"/>
      <c r="P315" s="58">
        <f t="shared" si="739"/>
        <v>0</v>
      </c>
      <c r="Q315" s="58">
        <f t="shared" si="740"/>
        <v>0</v>
      </c>
      <c r="R315" s="29">
        <f t="shared" si="733"/>
        <v>0</v>
      </c>
      <c r="S315" s="95"/>
      <c r="T315" s="95"/>
      <c r="U315" s="95"/>
      <c r="V315" s="95"/>
      <c r="W315" s="58">
        <f t="shared" si="741"/>
        <v>0</v>
      </c>
      <c r="X315" s="58">
        <f t="shared" si="742"/>
        <v>0</v>
      </c>
      <c r="Y315" s="29">
        <f t="shared" si="738"/>
        <v>0</v>
      </c>
      <c r="Z315" s="95"/>
      <c r="AA315" s="95"/>
      <c r="AB315" s="95"/>
      <c r="AC315" s="95"/>
      <c r="AD315" s="58">
        <f t="shared" si="743"/>
        <v>0</v>
      </c>
      <c r="AE315" s="58">
        <f t="shared" si="744"/>
        <v>0</v>
      </c>
    </row>
    <row r="316" spans="1:31" ht="21" customHeight="1" x14ac:dyDescent="0.2">
      <c r="A316" s="140"/>
      <c r="B316" s="87"/>
      <c r="C316" s="87"/>
      <c r="D316" s="142"/>
      <c r="E316" s="55">
        <f t="shared" si="728"/>
        <v>0</v>
      </c>
      <c r="F316" s="95"/>
      <c r="G316" s="95"/>
      <c r="H316" s="95"/>
      <c r="I316" s="95"/>
      <c r="J316" s="57">
        <f t="shared" si="729"/>
        <v>0</v>
      </c>
      <c r="K316" s="29">
        <f t="shared" si="730"/>
        <v>0</v>
      </c>
      <c r="L316" s="95"/>
      <c r="M316" s="95"/>
      <c r="N316" s="95"/>
      <c r="O316" s="95"/>
      <c r="P316" s="58">
        <f t="shared" si="739"/>
        <v>0</v>
      </c>
      <c r="Q316" s="58">
        <f t="shared" si="740"/>
        <v>0</v>
      </c>
      <c r="R316" s="29">
        <f t="shared" si="733"/>
        <v>0</v>
      </c>
      <c r="S316" s="95"/>
      <c r="T316" s="95"/>
      <c r="U316" s="95"/>
      <c r="V316" s="95"/>
      <c r="W316" s="58">
        <f t="shared" si="741"/>
        <v>0</v>
      </c>
      <c r="X316" s="58">
        <f t="shared" si="742"/>
        <v>0</v>
      </c>
      <c r="Y316" s="29">
        <f t="shared" si="738"/>
        <v>0</v>
      </c>
      <c r="Z316" s="95"/>
      <c r="AA316" s="95"/>
      <c r="AB316" s="95"/>
      <c r="AC316" s="95"/>
      <c r="AD316" s="58">
        <f t="shared" si="743"/>
        <v>0</v>
      </c>
      <c r="AE316" s="58">
        <f t="shared" si="744"/>
        <v>0</v>
      </c>
    </row>
    <row r="317" spans="1:31" ht="21" customHeight="1" thickBot="1" x14ac:dyDescent="0.25">
      <c r="A317" s="88"/>
      <c r="B317" s="89"/>
      <c r="C317" s="89"/>
      <c r="D317" s="90"/>
      <c r="E317" s="55">
        <f t="shared" si="728"/>
        <v>0</v>
      </c>
      <c r="F317" s="92"/>
      <c r="G317" s="92"/>
      <c r="H317" s="92"/>
      <c r="I317" s="92"/>
      <c r="J317" s="57">
        <f t="shared" si="729"/>
        <v>0</v>
      </c>
      <c r="K317" s="29">
        <f t="shared" si="730"/>
        <v>0</v>
      </c>
      <c r="L317" s="95"/>
      <c r="M317" s="95"/>
      <c r="N317" s="95"/>
      <c r="O317" s="95"/>
      <c r="P317" s="58">
        <f t="shared" si="739"/>
        <v>0</v>
      </c>
      <c r="Q317" s="58">
        <f t="shared" si="740"/>
        <v>0</v>
      </c>
      <c r="R317" s="29">
        <f t="shared" si="733"/>
        <v>0</v>
      </c>
      <c r="S317" s="95"/>
      <c r="T317" s="95"/>
      <c r="U317" s="95"/>
      <c r="V317" s="95"/>
      <c r="W317" s="58">
        <f t="shared" si="741"/>
        <v>0</v>
      </c>
      <c r="X317" s="58">
        <f t="shared" si="742"/>
        <v>0</v>
      </c>
      <c r="Y317" s="29">
        <f t="shared" si="738"/>
        <v>0</v>
      </c>
      <c r="Z317" s="95"/>
      <c r="AA317" s="95"/>
      <c r="AB317" s="95"/>
      <c r="AC317" s="95"/>
      <c r="AD317" s="58">
        <f t="shared" si="743"/>
        <v>0</v>
      </c>
      <c r="AE317" s="58">
        <f t="shared" si="744"/>
        <v>0</v>
      </c>
    </row>
    <row r="318" spans="1:31" ht="21" customHeight="1" thickTop="1" x14ac:dyDescent="0.2">
      <c r="A318" s="97" t="s">
        <v>88</v>
      </c>
      <c r="B318" s="58"/>
      <c r="C318" s="98"/>
      <c r="D318" s="99">
        <v>0</v>
      </c>
      <c r="E318" s="100">
        <f>SUM(E308:E317)</f>
        <v>36</v>
      </c>
      <c r="F318" s="41">
        <f>SUM(F308:F317)</f>
        <v>73</v>
      </c>
      <c r="G318" s="101">
        <f>SUM(G308:G317)</f>
        <v>67</v>
      </c>
      <c r="H318" s="99">
        <f>SUM(H308:H317)</f>
        <v>83</v>
      </c>
      <c r="I318" s="58"/>
      <c r="J318" s="41" t="s">
        <v>84</v>
      </c>
      <c r="K318" s="102">
        <f>SUM(K308:K317)</f>
        <v>36</v>
      </c>
      <c r="L318" s="41">
        <f>SUM(L308:L317)</f>
        <v>96</v>
      </c>
      <c r="M318" s="101">
        <f>SUM(M308:M317)</f>
        <v>91</v>
      </c>
      <c r="N318" s="101">
        <f>SUM(N308:N317)</f>
        <v>90</v>
      </c>
      <c r="O318" s="41"/>
      <c r="P318" s="41"/>
      <c r="Q318" s="41"/>
      <c r="R318" s="102">
        <f>SUM(R308:R317)</f>
        <v>36</v>
      </c>
      <c r="S318" s="41">
        <f>SUM(S308:S317)</f>
        <v>95</v>
      </c>
      <c r="T318" s="101">
        <f>SUM(T308:T317)</f>
        <v>91</v>
      </c>
      <c r="U318" s="101">
        <f>SUM(U308:U317)</f>
        <v>89</v>
      </c>
      <c r="V318" s="41"/>
      <c r="W318" s="41"/>
      <c r="X318" s="41"/>
      <c r="Y318" s="102">
        <f>SUM(Y308:Y317)</f>
        <v>36</v>
      </c>
      <c r="Z318" s="41">
        <f>SUM(Z308:Z317)</f>
        <v>62</v>
      </c>
      <c r="AA318" s="101">
        <f>SUM(AA308:AA317)</f>
        <v>81</v>
      </c>
      <c r="AB318" s="101">
        <f>SUM(AB308:AB317)</f>
        <v>76</v>
      </c>
      <c r="AC318" s="41"/>
      <c r="AD318" s="41"/>
      <c r="AE318" s="41"/>
    </row>
    <row r="319" spans="1:31" ht="21" customHeight="1" thickBot="1" x14ac:dyDescent="0.25">
      <c r="A319" s="104" t="s">
        <v>131</v>
      </c>
      <c r="B319" s="105"/>
      <c r="C319" s="105"/>
      <c r="D319" s="105"/>
      <c r="E319" s="105"/>
      <c r="F319" s="105"/>
      <c r="G319" s="105"/>
      <c r="H319" s="296">
        <f>SUM(J308:J317)/($H$286*4)</f>
        <v>18.583333333333332</v>
      </c>
      <c r="I319" s="296"/>
      <c r="J319" s="58">
        <f>F318+G318+H318+I318</f>
        <v>223</v>
      </c>
      <c r="K319" s="107"/>
      <c r="L319" s="259"/>
      <c r="M319" s="296">
        <f>SUM(P308:P317)/($N$286*4)</f>
        <v>23.083333333333332</v>
      </c>
      <c r="N319" s="296"/>
      <c r="O319" s="296"/>
      <c r="P319" s="58">
        <f>SUM(L318:O318)</f>
        <v>277</v>
      </c>
      <c r="Q319" s="105"/>
      <c r="R319" s="108"/>
      <c r="S319" s="105"/>
      <c r="T319" s="105"/>
      <c r="U319" s="296">
        <f>SUM(W308:W317)/($U$286*4)</f>
        <v>22.916666666666668</v>
      </c>
      <c r="V319" s="296"/>
      <c r="W319" s="58">
        <f>SUM(S318:V318)</f>
        <v>275</v>
      </c>
      <c r="X319" s="58"/>
      <c r="Y319" s="108"/>
      <c r="Z319" s="105"/>
      <c r="AA319" s="105"/>
      <c r="AB319" s="296">
        <f>SUM(AD308:AD317)/($AB$286*4)</f>
        <v>18.25</v>
      </c>
      <c r="AC319" s="296"/>
      <c r="AD319" s="58">
        <f>SUM(Z318:AC318)</f>
        <v>219</v>
      </c>
      <c r="AE319" s="58"/>
    </row>
    <row r="320" spans="1:31" ht="17.25" thickTop="1" thickBot="1" x14ac:dyDescent="0.25">
      <c r="A320" s="104" t="s">
        <v>93</v>
      </c>
      <c r="B320" s="105"/>
      <c r="C320" s="105"/>
      <c r="D320" s="105"/>
      <c r="E320" s="105"/>
      <c r="F320" s="105"/>
      <c r="G320" s="105"/>
      <c r="H320" s="109" t="s">
        <v>13</v>
      </c>
      <c r="I320" s="110"/>
      <c r="J320" s="111">
        <f>J319+E318</f>
        <v>259</v>
      </c>
      <c r="K320" s="112"/>
      <c r="L320" s="105"/>
      <c r="M320" s="105"/>
      <c r="N320" s="105"/>
      <c r="O320" s="109" t="s">
        <v>13</v>
      </c>
      <c r="P320" s="110"/>
      <c r="Q320" s="111">
        <f>P319+K318</f>
        <v>313</v>
      </c>
      <c r="R320" s="108"/>
      <c r="S320" s="105"/>
      <c r="T320" s="105"/>
      <c r="U320" s="105"/>
      <c r="V320" s="109" t="s">
        <v>13</v>
      </c>
      <c r="W320" s="110"/>
      <c r="X320" s="111">
        <f>R318+W319</f>
        <v>311</v>
      </c>
      <c r="Y320" s="108"/>
      <c r="Z320" s="105"/>
      <c r="AA320" s="105"/>
      <c r="AB320" s="105"/>
      <c r="AC320" s="109" t="s">
        <v>13</v>
      </c>
      <c r="AD320" s="110"/>
      <c r="AE320" s="111">
        <f>Y318+AD319</f>
        <v>255</v>
      </c>
    </row>
    <row r="321" spans="1:31" ht="17.25" thickTop="1" thickBot="1" x14ac:dyDescent="0.25">
      <c r="A321" s="114" t="s">
        <v>41</v>
      </c>
      <c r="B321" s="115"/>
      <c r="C321" s="115"/>
      <c r="D321" s="115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09" t="s">
        <v>13</v>
      </c>
      <c r="P321" s="110"/>
      <c r="Q321" s="111">
        <f>(J320+Q320)</f>
        <v>572</v>
      </c>
      <c r="R321" s="116"/>
      <c r="S321" s="115"/>
      <c r="T321" s="115"/>
      <c r="U321" s="115" t="s">
        <v>84</v>
      </c>
      <c r="V321" s="109" t="s">
        <v>13</v>
      </c>
      <c r="W321" s="110"/>
      <c r="X321" s="111">
        <f>J320+Q320+X320</f>
        <v>883</v>
      </c>
      <c r="Y321" s="116"/>
      <c r="Z321" s="115"/>
      <c r="AA321" s="115"/>
      <c r="AB321" s="115" t="s">
        <v>84</v>
      </c>
      <c r="AC321" s="109" t="s">
        <v>13</v>
      </c>
      <c r="AD321" s="110"/>
      <c r="AE321" s="111">
        <f>J320+Q320+X320+AE320</f>
        <v>1138</v>
      </c>
    </row>
    <row r="322" spans="1:31" ht="21" customHeight="1" thickTop="1" x14ac:dyDescent="0.2"/>
    <row r="323" spans="1:31" ht="20.25" customHeight="1" thickBot="1" x14ac:dyDescent="0.25"/>
    <row r="324" spans="1:31" ht="21" customHeight="1" thickTop="1" thickBot="1" x14ac:dyDescent="0.25">
      <c r="A324" s="11"/>
      <c r="B324" s="297" t="s">
        <v>209</v>
      </c>
      <c r="C324" s="297"/>
      <c r="D324" s="297"/>
      <c r="E324" s="298" t="s">
        <v>7</v>
      </c>
      <c r="F324" s="298"/>
      <c r="G324" s="298"/>
      <c r="H324" s="260">
        <f>$H$4</f>
        <v>3</v>
      </c>
      <c r="I324" s="13"/>
      <c r="J324" s="14"/>
      <c r="K324" s="298" t="s">
        <v>7</v>
      </c>
      <c r="L324" s="298"/>
      <c r="M324" s="298"/>
      <c r="N324" s="260">
        <f>$N$4</f>
        <v>3</v>
      </c>
      <c r="O324" s="14"/>
      <c r="P324" s="14"/>
      <c r="Q324" s="14"/>
      <c r="R324" s="298" t="s">
        <v>7</v>
      </c>
      <c r="S324" s="298"/>
      <c r="T324" s="298"/>
      <c r="U324" s="260">
        <f>$U$4</f>
        <v>3</v>
      </c>
      <c r="V324" s="14"/>
      <c r="W324" s="14"/>
      <c r="X324" s="14"/>
      <c r="Y324" s="298" t="s">
        <v>7</v>
      </c>
      <c r="Z324" s="298"/>
      <c r="AA324" s="298"/>
      <c r="AB324" s="260">
        <v>3</v>
      </c>
      <c r="AC324" s="14"/>
      <c r="AD324" s="14"/>
      <c r="AE324" s="14"/>
    </row>
    <row r="325" spans="1:31" ht="21" customHeight="1" thickTop="1" x14ac:dyDescent="0.2">
      <c r="A325" s="16"/>
      <c r="B325" s="17" t="s">
        <v>22</v>
      </c>
      <c r="C325" s="17"/>
      <c r="D325" s="17"/>
      <c r="E325" s="18">
        <f>$H$4</f>
        <v>3</v>
      </c>
      <c r="F325" s="294" t="str">
        <f>$F$5</f>
        <v>VALENCE</v>
      </c>
      <c r="G325" s="294"/>
      <c r="H325" s="294"/>
      <c r="I325" s="294"/>
      <c r="J325" s="294"/>
      <c r="K325" s="18">
        <f>$N$4</f>
        <v>3</v>
      </c>
      <c r="L325" s="294" t="str">
        <f>$L$5</f>
        <v>TOULOUSE</v>
      </c>
      <c r="M325" s="294"/>
      <c r="N325" s="294"/>
      <c r="O325" s="294"/>
      <c r="P325" s="294"/>
      <c r="Q325" s="294"/>
      <c r="R325" s="18">
        <f>$U$4</f>
        <v>3</v>
      </c>
      <c r="S325" s="294" t="str">
        <f>$S$5</f>
        <v>LE SEQUESTRE</v>
      </c>
      <c r="T325" s="294"/>
      <c r="U325" s="294"/>
      <c r="V325" s="294"/>
      <c r="W325" s="294"/>
      <c r="X325" s="294"/>
      <c r="Y325" s="18">
        <f>$AB$4</f>
        <v>3</v>
      </c>
      <c r="Z325" s="295" t="str">
        <f>$Z$5</f>
        <v>MIRANDOL</v>
      </c>
      <c r="AA325" s="295"/>
      <c r="AB325" s="295"/>
      <c r="AC325" s="295"/>
      <c r="AD325" s="295"/>
      <c r="AE325" s="295"/>
    </row>
    <row r="326" spans="1:31" ht="21" customHeight="1" thickBot="1" x14ac:dyDescent="0.25">
      <c r="A326" s="28" t="s">
        <v>8</v>
      </c>
      <c r="B326" s="28" t="s">
        <v>9</v>
      </c>
      <c r="C326" s="28" t="s">
        <v>10</v>
      </c>
      <c r="D326" s="28" t="s">
        <v>31</v>
      </c>
      <c r="E326" s="29" t="s">
        <v>32</v>
      </c>
      <c r="F326" s="28">
        <v>1</v>
      </c>
      <c r="G326" s="28">
        <v>2</v>
      </c>
      <c r="H326" s="28">
        <v>3</v>
      </c>
      <c r="I326" s="28">
        <v>4</v>
      </c>
      <c r="J326" s="28" t="s">
        <v>21</v>
      </c>
      <c r="K326" s="29" t="s">
        <v>32</v>
      </c>
      <c r="L326" s="28">
        <v>1</v>
      </c>
      <c r="M326" s="28">
        <v>2</v>
      </c>
      <c r="N326" s="28">
        <v>3</v>
      </c>
      <c r="O326" s="28">
        <v>4</v>
      </c>
      <c r="P326" s="28" t="s">
        <v>21</v>
      </c>
      <c r="Q326" s="28" t="s">
        <v>33</v>
      </c>
      <c r="R326" s="29" t="s">
        <v>32</v>
      </c>
      <c r="S326" s="28">
        <v>1</v>
      </c>
      <c r="T326" s="28">
        <v>2</v>
      </c>
      <c r="U326" s="28">
        <v>3</v>
      </c>
      <c r="V326" s="28">
        <v>4</v>
      </c>
      <c r="W326" s="28" t="s">
        <v>21</v>
      </c>
      <c r="X326" s="28" t="s">
        <v>33</v>
      </c>
      <c r="Y326" s="29" t="s">
        <v>32</v>
      </c>
      <c r="Z326" s="28">
        <v>1</v>
      </c>
      <c r="AA326" s="28">
        <v>2</v>
      </c>
      <c r="AB326" s="28">
        <v>3</v>
      </c>
      <c r="AC326" s="28">
        <v>4</v>
      </c>
      <c r="AD326" s="28" t="s">
        <v>21</v>
      </c>
      <c r="AE326" s="28" t="s">
        <v>33</v>
      </c>
    </row>
    <row r="327" spans="1:31" ht="21" customHeight="1" thickTop="1" x14ac:dyDescent="0.2">
      <c r="A327" s="165" t="s">
        <v>37</v>
      </c>
      <c r="B327" s="166" t="s">
        <v>65</v>
      </c>
      <c r="C327" s="166" t="s">
        <v>66</v>
      </c>
      <c r="D327" s="167">
        <v>5</v>
      </c>
      <c r="E327" s="127">
        <f t="shared" ref="E327:E336" si="745">IF(F327&gt;0,D327*$E$207,0)</f>
        <v>0</v>
      </c>
      <c r="F327" s="38"/>
      <c r="G327" s="38"/>
      <c r="H327" s="38"/>
      <c r="I327" s="38"/>
      <c r="J327" s="39">
        <f t="shared" ref="J327:J336" si="746">F327+G327+H327+I327</f>
        <v>0</v>
      </c>
      <c r="K327" s="40">
        <f t="shared" ref="K327:K336" si="747">IF(L327&gt;0,D327*$K$207,0)</f>
        <v>0</v>
      </c>
      <c r="L327" s="38"/>
      <c r="M327" s="38"/>
      <c r="N327" s="38"/>
      <c r="O327" s="38"/>
      <c r="P327" s="41">
        <f t="shared" ref="P327:P329" si="748">L327+M327+N327+O327</f>
        <v>0</v>
      </c>
      <c r="Q327" s="41">
        <f t="shared" ref="Q327:Q329" si="749">J327+P327</f>
        <v>0</v>
      </c>
      <c r="R327" s="40">
        <f t="shared" ref="R327:R336" si="750">IF(S327&gt;0,D327*$R$207,0)</f>
        <v>0</v>
      </c>
      <c r="S327" s="38"/>
      <c r="T327" s="38"/>
      <c r="U327" s="38"/>
      <c r="V327" s="38">
        <v>0</v>
      </c>
      <c r="W327" s="41">
        <f t="shared" ref="W327:W329" si="751">S327+T327+U327+V327</f>
        <v>0</v>
      </c>
      <c r="X327" s="41">
        <f t="shared" ref="X327:X329" si="752">J327+P327+W327</f>
        <v>0</v>
      </c>
      <c r="Y327" s="40">
        <f>IF(Z327&gt;0,D327*$Y$207,0)</f>
        <v>0</v>
      </c>
      <c r="Z327" s="38"/>
      <c r="AA327" s="38"/>
      <c r="AB327" s="38"/>
      <c r="AC327" s="38"/>
      <c r="AD327" s="41">
        <f t="shared" ref="AD327:AD329" si="753">Z327+AA327+AB327+AC327</f>
        <v>0</v>
      </c>
      <c r="AE327" s="41">
        <f t="shared" ref="AE327:AE329" si="754">J327+P327+W327+AD327</f>
        <v>0</v>
      </c>
    </row>
    <row r="328" spans="1:31" ht="21" customHeight="1" x14ac:dyDescent="0.2">
      <c r="A328" s="169" t="s">
        <v>37</v>
      </c>
      <c r="B328" s="170" t="s">
        <v>157</v>
      </c>
      <c r="C328" s="170" t="s">
        <v>158</v>
      </c>
      <c r="D328" s="171">
        <v>4</v>
      </c>
      <c r="E328" s="55">
        <f t="shared" si="745"/>
        <v>0</v>
      </c>
      <c r="F328" s="56"/>
      <c r="G328" s="56"/>
      <c r="H328" s="56"/>
      <c r="I328" s="56"/>
      <c r="J328" s="57">
        <f t="shared" si="746"/>
        <v>0</v>
      </c>
      <c r="K328" s="29">
        <f t="shared" si="747"/>
        <v>0</v>
      </c>
      <c r="L328" s="56"/>
      <c r="M328" s="56"/>
      <c r="N328" s="56"/>
      <c r="O328" s="56"/>
      <c r="P328" s="58">
        <f t="shared" si="748"/>
        <v>0</v>
      </c>
      <c r="Q328" s="58">
        <f t="shared" si="749"/>
        <v>0</v>
      </c>
      <c r="R328" s="29">
        <f t="shared" si="750"/>
        <v>0</v>
      </c>
      <c r="S328" s="56"/>
      <c r="T328" s="56"/>
      <c r="U328" s="56"/>
      <c r="V328" s="56"/>
      <c r="W328" s="58">
        <f t="shared" si="751"/>
        <v>0</v>
      </c>
      <c r="X328" s="58">
        <f t="shared" si="752"/>
        <v>0</v>
      </c>
      <c r="Y328" s="29">
        <f>IF(Z328&gt;0,D328*$Y$207,0)</f>
        <v>0</v>
      </c>
      <c r="Z328" s="56"/>
      <c r="AA328" s="56"/>
      <c r="AB328" s="56"/>
      <c r="AC328" s="56"/>
      <c r="AD328" s="58">
        <f t="shared" si="753"/>
        <v>0</v>
      </c>
      <c r="AE328" s="58">
        <f t="shared" si="754"/>
        <v>0</v>
      </c>
    </row>
    <row r="329" spans="1:31" ht="21" customHeight="1" x14ac:dyDescent="0.2">
      <c r="A329" s="262" t="s">
        <v>37</v>
      </c>
      <c r="B329" s="178" t="s">
        <v>159</v>
      </c>
      <c r="C329" s="170" t="s">
        <v>180</v>
      </c>
      <c r="D329" s="171">
        <v>4</v>
      </c>
      <c r="E329" s="55">
        <f t="shared" si="745"/>
        <v>12</v>
      </c>
      <c r="F329" s="56">
        <v>38</v>
      </c>
      <c r="G329" s="56">
        <v>42</v>
      </c>
      <c r="H329" s="56">
        <v>48</v>
      </c>
      <c r="I329" s="56"/>
      <c r="J329" s="57">
        <f t="shared" si="746"/>
        <v>128</v>
      </c>
      <c r="K329" s="29">
        <f t="shared" si="747"/>
        <v>0</v>
      </c>
      <c r="L329" s="56"/>
      <c r="M329" s="56"/>
      <c r="N329" s="56"/>
      <c r="O329" s="56"/>
      <c r="P329" s="58">
        <f t="shared" si="748"/>
        <v>0</v>
      </c>
      <c r="Q329" s="58">
        <f t="shared" si="749"/>
        <v>128</v>
      </c>
      <c r="R329" s="29">
        <f t="shared" si="750"/>
        <v>0</v>
      </c>
      <c r="S329" s="56"/>
      <c r="T329" s="56"/>
      <c r="U329" s="56"/>
      <c r="V329" s="56"/>
      <c r="W329" s="58">
        <f t="shared" si="751"/>
        <v>0</v>
      </c>
      <c r="X329" s="58">
        <f t="shared" si="752"/>
        <v>128</v>
      </c>
      <c r="Y329" s="29">
        <f t="shared" ref="Y329:Y336" si="755">IF(Z329&gt;0,D329*$Y$207,0)</f>
        <v>0</v>
      </c>
      <c r="Z329" s="56"/>
      <c r="AA329" s="56"/>
      <c r="AB329" s="56"/>
      <c r="AC329" s="56"/>
      <c r="AD329" s="58">
        <f t="shared" si="753"/>
        <v>0</v>
      </c>
      <c r="AE329" s="58">
        <f t="shared" si="754"/>
        <v>128</v>
      </c>
    </row>
    <row r="330" spans="1:31" ht="21" customHeight="1" x14ac:dyDescent="0.2">
      <c r="A330" s="262" t="s">
        <v>26</v>
      </c>
      <c r="B330" s="178" t="s">
        <v>214</v>
      </c>
      <c r="C330" s="170" t="s">
        <v>215</v>
      </c>
      <c r="D330" s="171">
        <v>10</v>
      </c>
      <c r="E330" s="55">
        <f t="shared" si="745"/>
        <v>30</v>
      </c>
      <c r="F330" s="56">
        <v>30</v>
      </c>
      <c r="G330" s="56">
        <v>26</v>
      </c>
      <c r="H330" s="56">
        <v>27</v>
      </c>
      <c r="I330" s="56"/>
      <c r="J330" s="57">
        <f t="shared" si="746"/>
        <v>83</v>
      </c>
      <c r="K330" s="29">
        <f t="shared" si="747"/>
        <v>30</v>
      </c>
      <c r="L330" s="56">
        <v>33</v>
      </c>
      <c r="M330" s="56">
        <v>43</v>
      </c>
      <c r="N330" s="56">
        <v>39</v>
      </c>
      <c r="O330" s="56"/>
      <c r="P330" s="58">
        <f t="shared" ref="P330:P336" si="756">L330+M330+N330+O330</f>
        <v>115</v>
      </c>
      <c r="Q330" s="58">
        <f t="shared" ref="Q330:Q336" si="757">J330+P330</f>
        <v>198</v>
      </c>
      <c r="R330" s="29">
        <f t="shared" si="750"/>
        <v>0</v>
      </c>
      <c r="S330" s="56"/>
      <c r="T330" s="56"/>
      <c r="U330" s="56"/>
      <c r="V330" s="56"/>
      <c r="W330" s="58">
        <f t="shared" ref="W330:W336" si="758">S330+T330+U330+V330</f>
        <v>0</v>
      </c>
      <c r="X330" s="58">
        <f t="shared" ref="X330:X336" si="759">J330+P330+W330</f>
        <v>198</v>
      </c>
      <c r="Y330" s="29">
        <f t="shared" si="755"/>
        <v>0</v>
      </c>
      <c r="Z330" s="56"/>
      <c r="AA330" s="56"/>
      <c r="AB330" s="56"/>
      <c r="AC330" s="56"/>
      <c r="AD330" s="58">
        <f t="shared" ref="AD330:AD336" si="760">Z330+AA330+AB330+AC330</f>
        <v>0</v>
      </c>
      <c r="AE330" s="58">
        <f t="shared" ref="AE330:AE336" si="761">J330+P330+W330+AD330</f>
        <v>198</v>
      </c>
    </row>
    <row r="331" spans="1:31" ht="21" customHeight="1" x14ac:dyDescent="0.2">
      <c r="A331" s="262" t="s">
        <v>102</v>
      </c>
      <c r="B331" s="170" t="s">
        <v>214</v>
      </c>
      <c r="C331" s="170" t="s">
        <v>66</v>
      </c>
      <c r="D331" s="171">
        <v>14</v>
      </c>
      <c r="E331" s="55">
        <f t="shared" si="745"/>
        <v>0</v>
      </c>
      <c r="F331" s="56"/>
      <c r="G331" s="56"/>
      <c r="H331" s="56"/>
      <c r="I331" s="56"/>
      <c r="J331" s="57">
        <f t="shared" si="746"/>
        <v>0</v>
      </c>
      <c r="K331" s="29">
        <f t="shared" si="747"/>
        <v>42</v>
      </c>
      <c r="L331" s="56">
        <v>26</v>
      </c>
      <c r="M331" s="56">
        <v>30</v>
      </c>
      <c r="N331" s="56">
        <v>31</v>
      </c>
      <c r="O331" s="56"/>
      <c r="P331" s="58">
        <f t="shared" si="756"/>
        <v>87</v>
      </c>
      <c r="Q331" s="58">
        <f t="shared" si="757"/>
        <v>87</v>
      </c>
      <c r="R331" s="29">
        <f t="shared" si="750"/>
        <v>0</v>
      </c>
      <c r="S331" s="56"/>
      <c r="T331" s="56"/>
      <c r="U331" s="56"/>
      <c r="V331" s="56"/>
      <c r="W331" s="58">
        <f t="shared" si="758"/>
        <v>0</v>
      </c>
      <c r="X331" s="58">
        <f t="shared" si="759"/>
        <v>87</v>
      </c>
      <c r="Y331" s="29">
        <f t="shared" si="755"/>
        <v>0</v>
      </c>
      <c r="Z331" s="56"/>
      <c r="AA331" s="56"/>
      <c r="AB331" s="56"/>
      <c r="AC331" s="56"/>
      <c r="AD331" s="58">
        <f t="shared" si="760"/>
        <v>0</v>
      </c>
      <c r="AE331" s="58">
        <f t="shared" si="761"/>
        <v>87</v>
      </c>
    </row>
    <row r="332" spans="1:31" ht="21" customHeight="1" x14ac:dyDescent="0.2">
      <c r="A332" s="169" t="s">
        <v>37</v>
      </c>
      <c r="B332" s="170" t="s">
        <v>236</v>
      </c>
      <c r="C332" s="170" t="s">
        <v>38</v>
      </c>
      <c r="D332" s="171">
        <v>4</v>
      </c>
      <c r="E332" s="55">
        <f t="shared" si="745"/>
        <v>0</v>
      </c>
      <c r="F332" s="56"/>
      <c r="G332" s="56"/>
      <c r="H332" s="56"/>
      <c r="I332" s="56"/>
      <c r="J332" s="57">
        <f t="shared" si="746"/>
        <v>0</v>
      </c>
      <c r="K332" s="29">
        <f t="shared" si="747"/>
        <v>0</v>
      </c>
      <c r="L332" s="56"/>
      <c r="M332" s="56"/>
      <c r="N332" s="56"/>
      <c r="O332" s="56"/>
      <c r="P332" s="58">
        <f t="shared" si="756"/>
        <v>0</v>
      </c>
      <c r="Q332" s="58">
        <f t="shared" si="757"/>
        <v>0</v>
      </c>
      <c r="R332" s="29">
        <f t="shared" si="750"/>
        <v>12</v>
      </c>
      <c r="S332" s="56">
        <v>43</v>
      </c>
      <c r="T332" s="56">
        <v>33</v>
      </c>
      <c r="U332" s="56">
        <v>47</v>
      </c>
      <c r="V332" s="56"/>
      <c r="W332" s="58">
        <f t="shared" si="758"/>
        <v>123</v>
      </c>
      <c r="X332" s="58">
        <f t="shared" si="759"/>
        <v>123</v>
      </c>
      <c r="Y332" s="29">
        <f t="shared" si="755"/>
        <v>12</v>
      </c>
      <c r="Z332" s="56">
        <v>44</v>
      </c>
      <c r="AA332" s="56">
        <v>41</v>
      </c>
      <c r="AB332" s="56">
        <v>42</v>
      </c>
      <c r="AC332" s="56"/>
      <c r="AD332" s="58">
        <f t="shared" si="760"/>
        <v>127</v>
      </c>
      <c r="AE332" s="58">
        <f t="shared" si="761"/>
        <v>250</v>
      </c>
    </row>
    <row r="333" spans="1:31" ht="21" customHeight="1" x14ac:dyDescent="0.2">
      <c r="A333" s="140" t="s">
        <v>37</v>
      </c>
      <c r="B333" s="87" t="s">
        <v>69</v>
      </c>
      <c r="C333" s="87" t="s">
        <v>70</v>
      </c>
      <c r="D333" s="142">
        <v>5</v>
      </c>
      <c r="E333" s="55">
        <f t="shared" si="745"/>
        <v>0</v>
      </c>
      <c r="F333" s="56"/>
      <c r="G333" s="56"/>
      <c r="H333" s="56"/>
      <c r="I333" s="56"/>
      <c r="J333" s="57">
        <f t="shared" si="746"/>
        <v>0</v>
      </c>
      <c r="K333" s="29">
        <f t="shared" si="747"/>
        <v>0</v>
      </c>
      <c r="L333" s="56"/>
      <c r="M333" s="56"/>
      <c r="N333" s="56"/>
      <c r="O333" s="56"/>
      <c r="P333" s="58">
        <f t="shared" si="756"/>
        <v>0</v>
      </c>
      <c r="Q333" s="58">
        <f t="shared" si="757"/>
        <v>0</v>
      </c>
      <c r="R333" s="29">
        <f t="shared" si="750"/>
        <v>15</v>
      </c>
      <c r="S333" s="95">
        <v>48</v>
      </c>
      <c r="T333" s="95">
        <v>43</v>
      </c>
      <c r="U333" s="95">
        <v>52</v>
      </c>
      <c r="V333" s="56"/>
      <c r="W333" s="58">
        <f t="shared" si="758"/>
        <v>143</v>
      </c>
      <c r="X333" s="58">
        <f t="shared" si="759"/>
        <v>143</v>
      </c>
      <c r="Y333" s="29">
        <f t="shared" si="755"/>
        <v>15</v>
      </c>
      <c r="Z333" s="56">
        <v>46</v>
      </c>
      <c r="AA333" s="56">
        <v>46</v>
      </c>
      <c r="AB333" s="56">
        <v>43</v>
      </c>
      <c r="AC333" s="56"/>
      <c r="AD333" s="58">
        <f t="shared" si="760"/>
        <v>135</v>
      </c>
      <c r="AE333" s="58">
        <f t="shared" si="761"/>
        <v>278</v>
      </c>
    </row>
    <row r="334" spans="1:31" ht="21" customHeight="1" x14ac:dyDescent="0.2">
      <c r="A334" s="140"/>
      <c r="B334" s="87"/>
      <c r="C334" s="87"/>
      <c r="D334" s="142"/>
      <c r="E334" s="55">
        <f t="shared" si="745"/>
        <v>0</v>
      </c>
      <c r="F334" s="95"/>
      <c r="G334" s="95"/>
      <c r="H334" s="95"/>
      <c r="I334" s="95"/>
      <c r="J334" s="57">
        <f t="shared" si="746"/>
        <v>0</v>
      </c>
      <c r="K334" s="29">
        <f t="shared" si="747"/>
        <v>0</v>
      </c>
      <c r="L334" s="95"/>
      <c r="M334" s="95"/>
      <c r="N334" s="95"/>
      <c r="O334" s="95"/>
      <c r="P334" s="58">
        <f t="shared" si="756"/>
        <v>0</v>
      </c>
      <c r="Q334" s="58">
        <f t="shared" si="757"/>
        <v>0</v>
      </c>
      <c r="R334" s="29">
        <f t="shared" si="750"/>
        <v>0</v>
      </c>
      <c r="S334" s="95"/>
      <c r="T334" s="95"/>
      <c r="U334" s="95"/>
      <c r="V334" s="95"/>
      <c r="W334" s="58">
        <f t="shared" si="758"/>
        <v>0</v>
      </c>
      <c r="X334" s="58">
        <f t="shared" si="759"/>
        <v>0</v>
      </c>
      <c r="Y334" s="29">
        <f t="shared" si="755"/>
        <v>0</v>
      </c>
      <c r="Z334" s="95"/>
      <c r="AA334" s="95"/>
      <c r="AB334" s="95"/>
      <c r="AC334" s="95"/>
      <c r="AD334" s="58">
        <f t="shared" si="760"/>
        <v>0</v>
      </c>
      <c r="AE334" s="58">
        <f t="shared" si="761"/>
        <v>0</v>
      </c>
    </row>
    <row r="335" spans="1:31" ht="21" customHeight="1" x14ac:dyDescent="0.2">
      <c r="A335" s="140"/>
      <c r="B335" s="87"/>
      <c r="C335" s="87"/>
      <c r="D335" s="142"/>
      <c r="E335" s="55">
        <f t="shared" si="745"/>
        <v>0</v>
      </c>
      <c r="F335" s="95"/>
      <c r="G335" s="95"/>
      <c r="H335" s="95"/>
      <c r="I335" s="95"/>
      <c r="J335" s="57">
        <f t="shared" si="746"/>
        <v>0</v>
      </c>
      <c r="K335" s="29">
        <f t="shared" si="747"/>
        <v>0</v>
      </c>
      <c r="L335" s="95"/>
      <c r="M335" s="95"/>
      <c r="N335" s="95"/>
      <c r="O335" s="95"/>
      <c r="P335" s="58">
        <f t="shared" si="756"/>
        <v>0</v>
      </c>
      <c r="Q335" s="58">
        <f t="shared" si="757"/>
        <v>0</v>
      </c>
      <c r="R335" s="29">
        <f t="shared" si="750"/>
        <v>0</v>
      </c>
      <c r="S335" s="95"/>
      <c r="T335" s="95"/>
      <c r="U335" s="95"/>
      <c r="V335" s="95"/>
      <c r="W335" s="58">
        <f t="shared" si="758"/>
        <v>0</v>
      </c>
      <c r="X335" s="58">
        <f t="shared" si="759"/>
        <v>0</v>
      </c>
      <c r="Y335" s="29">
        <f t="shared" si="755"/>
        <v>0</v>
      </c>
      <c r="Z335" s="95"/>
      <c r="AA335" s="95"/>
      <c r="AB335" s="95"/>
      <c r="AC335" s="95"/>
      <c r="AD335" s="58">
        <f t="shared" si="760"/>
        <v>0</v>
      </c>
      <c r="AE335" s="58">
        <f t="shared" si="761"/>
        <v>0</v>
      </c>
    </row>
    <row r="336" spans="1:31" ht="21" customHeight="1" thickBot="1" x14ac:dyDescent="0.25">
      <c r="A336" s="88"/>
      <c r="B336" s="89"/>
      <c r="C336" s="89"/>
      <c r="D336" s="90"/>
      <c r="E336" s="55">
        <f t="shared" si="745"/>
        <v>0</v>
      </c>
      <c r="F336" s="92"/>
      <c r="G336" s="92"/>
      <c r="H336" s="92"/>
      <c r="I336" s="92"/>
      <c r="J336" s="57">
        <f t="shared" si="746"/>
        <v>0</v>
      </c>
      <c r="K336" s="29">
        <f t="shared" si="747"/>
        <v>0</v>
      </c>
      <c r="L336" s="95"/>
      <c r="M336" s="95"/>
      <c r="N336" s="95"/>
      <c r="O336" s="95"/>
      <c r="P336" s="58">
        <f t="shared" si="756"/>
        <v>0</v>
      </c>
      <c r="Q336" s="58">
        <f t="shared" si="757"/>
        <v>0</v>
      </c>
      <c r="R336" s="29">
        <f t="shared" si="750"/>
        <v>0</v>
      </c>
      <c r="S336" s="95"/>
      <c r="T336" s="95"/>
      <c r="U336" s="95"/>
      <c r="V336" s="95"/>
      <c r="W336" s="58">
        <f t="shared" si="758"/>
        <v>0</v>
      </c>
      <c r="X336" s="58">
        <f t="shared" si="759"/>
        <v>0</v>
      </c>
      <c r="Y336" s="29">
        <f t="shared" si="755"/>
        <v>0</v>
      </c>
      <c r="Z336" s="95"/>
      <c r="AA336" s="95"/>
      <c r="AB336" s="95"/>
      <c r="AC336" s="95"/>
      <c r="AD336" s="58">
        <f t="shared" si="760"/>
        <v>0</v>
      </c>
      <c r="AE336" s="58">
        <f t="shared" si="761"/>
        <v>0</v>
      </c>
    </row>
    <row r="337" spans="1:31" ht="21" customHeight="1" thickTop="1" x14ac:dyDescent="0.2">
      <c r="A337" s="97" t="s">
        <v>88</v>
      </c>
      <c r="B337" s="58"/>
      <c r="C337" s="98"/>
      <c r="D337" s="99">
        <v>0</v>
      </c>
      <c r="E337" s="100">
        <f>SUM(E327:E336)</f>
        <v>42</v>
      </c>
      <c r="F337" s="41">
        <f>SUM(F327:F336)</f>
        <v>68</v>
      </c>
      <c r="G337" s="101">
        <f>SUM(G327:G336)</f>
        <v>68</v>
      </c>
      <c r="H337" s="99">
        <f>SUM(H327:H336)</f>
        <v>75</v>
      </c>
      <c r="I337" s="58"/>
      <c r="J337" s="41" t="s">
        <v>84</v>
      </c>
      <c r="K337" s="102">
        <f>SUM(K327:K336)</f>
        <v>72</v>
      </c>
      <c r="L337" s="41">
        <f>SUM(L327:L336)</f>
        <v>59</v>
      </c>
      <c r="M337" s="101">
        <f>SUM(M327:M336)</f>
        <v>73</v>
      </c>
      <c r="N337" s="101">
        <f>SUM(N327:N336)</f>
        <v>70</v>
      </c>
      <c r="O337" s="41"/>
      <c r="P337" s="41"/>
      <c r="Q337" s="41"/>
      <c r="R337" s="102">
        <f>SUM(R327:R336)</f>
        <v>27</v>
      </c>
      <c r="S337" s="41">
        <f>SUM(S327:S336)</f>
        <v>91</v>
      </c>
      <c r="T337" s="101">
        <f>SUM(T327:T336)</f>
        <v>76</v>
      </c>
      <c r="U337" s="101">
        <f>SUM(U327:U336)</f>
        <v>99</v>
      </c>
      <c r="V337" s="41"/>
      <c r="W337" s="41"/>
      <c r="X337" s="41"/>
      <c r="Y337" s="102">
        <f>SUM(Y327:Y336)</f>
        <v>27</v>
      </c>
      <c r="Z337" s="41">
        <f>SUM(Z327:Z336)</f>
        <v>90</v>
      </c>
      <c r="AA337" s="101">
        <f>SUM(AA327:AA336)</f>
        <v>87</v>
      </c>
      <c r="AB337" s="101">
        <f>SUM(AB327:AB336)</f>
        <v>85</v>
      </c>
      <c r="AC337" s="41"/>
      <c r="AD337" s="41"/>
      <c r="AE337" s="41"/>
    </row>
    <row r="338" spans="1:31" ht="21" customHeight="1" thickBot="1" x14ac:dyDescent="0.25">
      <c r="A338" s="104" t="s">
        <v>131</v>
      </c>
      <c r="B338" s="105"/>
      <c r="C338" s="105"/>
      <c r="D338" s="105"/>
      <c r="E338" s="105"/>
      <c r="F338" s="105"/>
      <c r="G338" s="105"/>
      <c r="H338" s="296">
        <f>SUM(J327:J336)/($H$286*4)</f>
        <v>17.583333333333332</v>
      </c>
      <c r="I338" s="296"/>
      <c r="J338" s="58">
        <f>F337+G337+H337+I337</f>
        <v>211</v>
      </c>
      <c r="K338" s="107"/>
      <c r="L338" s="259"/>
      <c r="M338" s="296">
        <f>SUM(P327:P336)/($N$286*4)</f>
        <v>16.833333333333332</v>
      </c>
      <c r="N338" s="296"/>
      <c r="O338" s="296"/>
      <c r="P338" s="58">
        <f>SUM(L337:O337)</f>
        <v>202</v>
      </c>
      <c r="Q338" s="105"/>
      <c r="R338" s="108"/>
      <c r="S338" s="105"/>
      <c r="T338" s="105"/>
      <c r="U338" s="296">
        <f>SUM(W327:W336)/($U$286*4)</f>
        <v>22.166666666666668</v>
      </c>
      <c r="V338" s="296"/>
      <c r="W338" s="58">
        <f>SUM(S337:V337)</f>
        <v>266</v>
      </c>
      <c r="X338" s="58"/>
      <c r="Y338" s="108"/>
      <c r="Z338" s="105"/>
      <c r="AA338" s="105"/>
      <c r="AB338" s="296">
        <f>SUM(AD327:AD336)/($AB$286*4)</f>
        <v>21.833333333333332</v>
      </c>
      <c r="AC338" s="296"/>
      <c r="AD338" s="58">
        <f>SUM(Z337:AC337)</f>
        <v>262</v>
      </c>
      <c r="AE338" s="58"/>
    </row>
    <row r="339" spans="1:31" ht="17.25" thickTop="1" thickBot="1" x14ac:dyDescent="0.25">
      <c r="A339" s="104" t="s">
        <v>93</v>
      </c>
      <c r="B339" s="105"/>
      <c r="C339" s="105"/>
      <c r="D339" s="105"/>
      <c r="E339" s="105"/>
      <c r="F339" s="105"/>
      <c r="G339" s="105"/>
      <c r="H339" s="109" t="s">
        <v>13</v>
      </c>
      <c r="I339" s="110"/>
      <c r="J339" s="111">
        <f>J338+E337</f>
        <v>253</v>
      </c>
      <c r="K339" s="112"/>
      <c r="L339" s="105"/>
      <c r="M339" s="105"/>
      <c r="N339" s="105"/>
      <c r="O339" s="109" t="s">
        <v>13</v>
      </c>
      <c r="P339" s="110"/>
      <c r="Q339" s="111">
        <f>P338+K337</f>
        <v>274</v>
      </c>
      <c r="R339" s="108"/>
      <c r="S339" s="105"/>
      <c r="T339" s="105"/>
      <c r="U339" s="105"/>
      <c r="V339" s="109" t="s">
        <v>13</v>
      </c>
      <c r="W339" s="110"/>
      <c r="X339" s="111">
        <f>R337+W338</f>
        <v>293</v>
      </c>
      <c r="Y339" s="108"/>
      <c r="Z339" s="105"/>
      <c r="AA339" s="105"/>
      <c r="AB339" s="105"/>
      <c r="AC339" s="109" t="s">
        <v>13</v>
      </c>
      <c r="AD339" s="110"/>
      <c r="AE339" s="111">
        <f>Y337+AD338</f>
        <v>289</v>
      </c>
    </row>
    <row r="340" spans="1:31" ht="17.25" thickTop="1" thickBot="1" x14ac:dyDescent="0.25">
      <c r="A340" s="114" t="s">
        <v>41</v>
      </c>
      <c r="B340" s="115"/>
      <c r="C340" s="115"/>
      <c r="D340" s="115"/>
      <c r="E340" s="115"/>
      <c r="F340" s="115"/>
      <c r="G340" s="115"/>
      <c r="H340" s="115"/>
      <c r="I340" s="115"/>
      <c r="J340" s="115"/>
      <c r="K340" s="115"/>
      <c r="L340" s="115"/>
      <c r="M340" s="115"/>
      <c r="N340" s="115"/>
      <c r="O340" s="109" t="s">
        <v>13</v>
      </c>
      <c r="P340" s="110"/>
      <c r="Q340" s="111">
        <f>(J339+Q339)</f>
        <v>527</v>
      </c>
      <c r="R340" s="116"/>
      <c r="S340" s="115"/>
      <c r="T340" s="115"/>
      <c r="U340" s="115" t="s">
        <v>84</v>
      </c>
      <c r="V340" s="109" t="s">
        <v>13</v>
      </c>
      <c r="W340" s="110"/>
      <c r="X340" s="111">
        <f>J339+Q339+X339</f>
        <v>820</v>
      </c>
      <c r="Y340" s="116"/>
      <c r="Z340" s="115"/>
      <c r="AA340" s="115"/>
      <c r="AB340" s="115" t="s">
        <v>84</v>
      </c>
      <c r="AC340" s="109" t="s">
        <v>13</v>
      </c>
      <c r="AD340" s="110"/>
      <c r="AE340" s="111">
        <f>J339+Q339+X339+AE339</f>
        <v>1109</v>
      </c>
    </row>
    <row r="341" spans="1:31" ht="21.75" customHeight="1" thickTop="1" x14ac:dyDescent="0.2"/>
    <row r="342" spans="1:31" ht="18" customHeight="1" thickBot="1" x14ac:dyDescent="0.25"/>
    <row r="343" spans="1:31" ht="21" customHeight="1" thickTop="1" thickBot="1" x14ac:dyDescent="0.25">
      <c r="A343" s="11"/>
      <c r="B343" s="297" t="s">
        <v>210</v>
      </c>
      <c r="C343" s="297"/>
      <c r="D343" s="297"/>
      <c r="E343" s="298" t="s">
        <v>7</v>
      </c>
      <c r="F343" s="298"/>
      <c r="G343" s="298"/>
      <c r="H343" s="260">
        <f>$H$4</f>
        <v>3</v>
      </c>
      <c r="I343" s="13"/>
      <c r="J343" s="14"/>
      <c r="K343" s="298" t="s">
        <v>7</v>
      </c>
      <c r="L343" s="298"/>
      <c r="M343" s="298"/>
      <c r="N343" s="260">
        <f>$N$4</f>
        <v>3</v>
      </c>
      <c r="O343" s="14"/>
      <c r="P343" s="14"/>
      <c r="Q343" s="14"/>
      <c r="R343" s="298" t="s">
        <v>7</v>
      </c>
      <c r="S343" s="298"/>
      <c r="T343" s="298"/>
      <c r="U343" s="260">
        <f>$U$4</f>
        <v>3</v>
      </c>
      <c r="V343" s="14"/>
      <c r="W343" s="14"/>
      <c r="X343" s="14"/>
      <c r="Y343" s="298" t="s">
        <v>7</v>
      </c>
      <c r="Z343" s="298"/>
      <c r="AA343" s="298"/>
      <c r="AB343" s="260">
        <v>3</v>
      </c>
      <c r="AC343" s="14"/>
      <c r="AD343" s="14"/>
      <c r="AE343" s="14"/>
    </row>
    <row r="344" spans="1:31" ht="21" customHeight="1" thickTop="1" x14ac:dyDescent="0.2">
      <c r="A344" s="16"/>
      <c r="B344" s="17" t="s">
        <v>22</v>
      </c>
      <c r="C344" s="17"/>
      <c r="D344" s="17"/>
      <c r="E344" s="18">
        <f>$H$4</f>
        <v>3</v>
      </c>
      <c r="F344" s="294" t="str">
        <f>$F$5</f>
        <v>VALENCE</v>
      </c>
      <c r="G344" s="294"/>
      <c r="H344" s="294"/>
      <c r="I344" s="294"/>
      <c r="J344" s="294"/>
      <c r="K344" s="18">
        <f>$N$4</f>
        <v>3</v>
      </c>
      <c r="L344" s="294" t="str">
        <f>$L$5</f>
        <v>TOULOUSE</v>
      </c>
      <c r="M344" s="294"/>
      <c r="N344" s="294"/>
      <c r="O344" s="294"/>
      <c r="P344" s="294"/>
      <c r="Q344" s="294"/>
      <c r="R344" s="18">
        <f>$U$4</f>
        <v>3</v>
      </c>
      <c r="S344" s="294" t="str">
        <f>$S$5</f>
        <v>LE SEQUESTRE</v>
      </c>
      <c r="T344" s="294"/>
      <c r="U344" s="294"/>
      <c r="V344" s="294"/>
      <c r="W344" s="294"/>
      <c r="X344" s="294"/>
      <c r="Y344" s="18">
        <f>$AB$4</f>
        <v>3</v>
      </c>
      <c r="Z344" s="295" t="str">
        <f>$Z$5</f>
        <v>MIRANDOL</v>
      </c>
      <c r="AA344" s="295"/>
      <c r="AB344" s="295"/>
      <c r="AC344" s="295"/>
      <c r="AD344" s="295"/>
      <c r="AE344" s="295"/>
    </row>
    <row r="345" spans="1:31" ht="21" customHeight="1" thickBot="1" x14ac:dyDescent="0.25">
      <c r="A345" s="28" t="s">
        <v>8</v>
      </c>
      <c r="B345" s="28" t="s">
        <v>9</v>
      </c>
      <c r="C345" s="28" t="s">
        <v>10</v>
      </c>
      <c r="D345" s="28" t="s">
        <v>31</v>
      </c>
      <c r="E345" s="29" t="s">
        <v>32</v>
      </c>
      <c r="F345" s="28">
        <v>1</v>
      </c>
      <c r="G345" s="28">
        <v>2</v>
      </c>
      <c r="H345" s="28">
        <v>3</v>
      </c>
      <c r="I345" s="28">
        <v>4</v>
      </c>
      <c r="J345" s="28" t="s">
        <v>21</v>
      </c>
      <c r="K345" s="29" t="s">
        <v>32</v>
      </c>
      <c r="L345" s="28">
        <v>1</v>
      </c>
      <c r="M345" s="28">
        <v>2</v>
      </c>
      <c r="N345" s="28">
        <v>3</v>
      </c>
      <c r="O345" s="28">
        <v>4</v>
      </c>
      <c r="P345" s="28" t="s">
        <v>21</v>
      </c>
      <c r="Q345" s="28" t="s">
        <v>33</v>
      </c>
      <c r="R345" s="29" t="s">
        <v>32</v>
      </c>
      <c r="S345" s="28">
        <v>1</v>
      </c>
      <c r="T345" s="28">
        <v>2</v>
      </c>
      <c r="U345" s="28">
        <v>3</v>
      </c>
      <c r="V345" s="28">
        <v>4</v>
      </c>
      <c r="W345" s="28" t="s">
        <v>21</v>
      </c>
      <c r="X345" s="28" t="s">
        <v>33</v>
      </c>
      <c r="Y345" s="29" t="s">
        <v>32</v>
      </c>
      <c r="Z345" s="28">
        <v>1</v>
      </c>
      <c r="AA345" s="28">
        <v>2</v>
      </c>
      <c r="AB345" s="28">
        <v>3</v>
      </c>
      <c r="AC345" s="28">
        <v>4</v>
      </c>
      <c r="AD345" s="28" t="s">
        <v>21</v>
      </c>
      <c r="AE345" s="28" t="s">
        <v>33</v>
      </c>
    </row>
    <row r="346" spans="1:31" ht="21" customHeight="1" thickTop="1" x14ac:dyDescent="0.2">
      <c r="A346" s="165" t="s">
        <v>37</v>
      </c>
      <c r="B346" s="166" t="s">
        <v>89</v>
      </c>
      <c r="C346" s="166" t="s">
        <v>90</v>
      </c>
      <c r="D346" s="167">
        <v>6</v>
      </c>
      <c r="E346" s="127">
        <f t="shared" ref="E346:E355" si="762">IF(F346&gt;0,D346*$E$207,0)</f>
        <v>0</v>
      </c>
      <c r="F346" s="38"/>
      <c r="G346" s="38"/>
      <c r="H346" s="38"/>
      <c r="I346" s="38"/>
      <c r="J346" s="39">
        <f t="shared" ref="J346:J355" si="763">F346+G346+H346+I346</f>
        <v>0</v>
      </c>
      <c r="K346" s="40">
        <f t="shared" ref="K346:K355" si="764">IF(L346&gt;0,D346*$K$207,0)</f>
        <v>0</v>
      </c>
      <c r="L346" s="38"/>
      <c r="M346" s="38"/>
      <c r="N346" s="38"/>
      <c r="O346" s="38"/>
      <c r="P346" s="41">
        <f t="shared" ref="P346:P348" si="765">L346+M346+N346+O346</f>
        <v>0</v>
      </c>
      <c r="Q346" s="41">
        <f t="shared" ref="Q346:Q348" si="766">J346+P346</f>
        <v>0</v>
      </c>
      <c r="R346" s="40">
        <f t="shared" ref="R346:R355" si="767">IF(S346&gt;0,D346*$R$207,0)</f>
        <v>18</v>
      </c>
      <c r="S346" s="38">
        <v>45</v>
      </c>
      <c r="T346" s="38">
        <v>36</v>
      </c>
      <c r="U346" s="38">
        <v>34</v>
      </c>
      <c r="V346" s="38">
        <v>0</v>
      </c>
      <c r="W346" s="41">
        <f t="shared" ref="W346:W348" si="768">S346+T346+U346+V346</f>
        <v>115</v>
      </c>
      <c r="X346" s="41">
        <f t="shared" ref="X346:X348" si="769">J346+P346+W346</f>
        <v>115</v>
      </c>
      <c r="Y346" s="40">
        <f>IF(Z346&gt;0,D346*$Y$207,0)</f>
        <v>18</v>
      </c>
      <c r="Z346" s="38">
        <v>40</v>
      </c>
      <c r="AA346" s="38">
        <v>45</v>
      </c>
      <c r="AB346" s="38">
        <v>37</v>
      </c>
      <c r="AC346" s="38"/>
      <c r="AD346" s="41">
        <f t="shared" ref="AD346:AD348" si="770">Z346+AA346+AB346+AC346</f>
        <v>122</v>
      </c>
      <c r="AE346" s="41">
        <f t="shared" ref="AE346:AE348" si="771">J346+P346+W346+AD346</f>
        <v>237</v>
      </c>
    </row>
    <row r="347" spans="1:31" ht="21" customHeight="1" x14ac:dyDescent="0.2">
      <c r="A347" s="169" t="s">
        <v>26</v>
      </c>
      <c r="B347" s="170" t="s">
        <v>45</v>
      </c>
      <c r="C347" s="170" t="s">
        <v>35</v>
      </c>
      <c r="D347" s="171">
        <v>10</v>
      </c>
      <c r="E347" s="55">
        <f t="shared" si="762"/>
        <v>30</v>
      </c>
      <c r="F347" s="56">
        <v>25</v>
      </c>
      <c r="G347" s="56">
        <v>51</v>
      </c>
      <c r="H347" s="56">
        <v>32</v>
      </c>
      <c r="I347" s="56"/>
      <c r="J347" s="57">
        <f t="shared" si="763"/>
        <v>108</v>
      </c>
      <c r="K347" s="29">
        <f t="shared" si="764"/>
        <v>30</v>
      </c>
      <c r="L347" s="56">
        <v>41</v>
      </c>
      <c r="M347" s="56">
        <v>41</v>
      </c>
      <c r="N347" s="56">
        <v>41</v>
      </c>
      <c r="O347" s="56"/>
      <c r="P347" s="58">
        <f t="shared" si="765"/>
        <v>123</v>
      </c>
      <c r="Q347" s="58">
        <f t="shared" si="766"/>
        <v>231</v>
      </c>
      <c r="R347" s="29">
        <f t="shared" si="767"/>
        <v>0</v>
      </c>
      <c r="S347" s="56"/>
      <c r="T347" s="56"/>
      <c r="U347" s="56"/>
      <c r="V347" s="56"/>
      <c r="W347" s="58">
        <f t="shared" si="768"/>
        <v>0</v>
      </c>
      <c r="X347" s="58">
        <f t="shared" si="769"/>
        <v>231</v>
      </c>
      <c r="Y347" s="29">
        <f>IF(Z347&gt;0,D347*$Y$207,0)</f>
        <v>30</v>
      </c>
      <c r="Z347" s="56">
        <v>42</v>
      </c>
      <c r="AA347" s="56">
        <v>33</v>
      </c>
      <c r="AB347" s="56">
        <v>34</v>
      </c>
      <c r="AC347" s="56"/>
      <c r="AD347" s="58">
        <f t="shared" si="770"/>
        <v>109</v>
      </c>
      <c r="AE347" s="58">
        <f t="shared" si="771"/>
        <v>340</v>
      </c>
    </row>
    <row r="348" spans="1:31" ht="21" customHeight="1" x14ac:dyDescent="0.2">
      <c r="A348" s="262" t="s">
        <v>108</v>
      </c>
      <c r="B348" s="178" t="s">
        <v>109</v>
      </c>
      <c r="C348" s="170" t="s">
        <v>110</v>
      </c>
      <c r="D348" s="171">
        <v>12</v>
      </c>
      <c r="E348" s="55">
        <f t="shared" si="762"/>
        <v>36</v>
      </c>
      <c r="F348" s="56">
        <v>30</v>
      </c>
      <c r="G348" s="56">
        <v>32</v>
      </c>
      <c r="H348" s="56">
        <v>32</v>
      </c>
      <c r="I348" s="56"/>
      <c r="J348" s="57">
        <f t="shared" si="763"/>
        <v>94</v>
      </c>
      <c r="K348" s="29">
        <f t="shared" si="764"/>
        <v>36</v>
      </c>
      <c r="L348" s="56">
        <v>41</v>
      </c>
      <c r="M348" s="56">
        <v>32</v>
      </c>
      <c r="N348" s="56">
        <v>42</v>
      </c>
      <c r="O348" s="56"/>
      <c r="P348" s="58">
        <f t="shared" si="765"/>
        <v>115</v>
      </c>
      <c r="Q348" s="58">
        <f t="shared" si="766"/>
        <v>209</v>
      </c>
      <c r="R348" s="29">
        <f t="shared" si="767"/>
        <v>36</v>
      </c>
      <c r="S348" s="56">
        <v>46</v>
      </c>
      <c r="T348" s="56">
        <v>39</v>
      </c>
      <c r="U348" s="56">
        <v>41</v>
      </c>
      <c r="V348" s="56"/>
      <c r="W348" s="58">
        <f t="shared" si="768"/>
        <v>126</v>
      </c>
      <c r="X348" s="58">
        <f t="shared" si="769"/>
        <v>335</v>
      </c>
      <c r="Y348" s="29">
        <f t="shared" ref="Y348:Y355" si="772">IF(Z348&gt;0,D348*$Y$207,0)</f>
        <v>0</v>
      </c>
      <c r="Z348" s="56"/>
      <c r="AA348" s="56"/>
      <c r="AB348" s="56"/>
      <c r="AC348" s="56"/>
      <c r="AD348" s="58">
        <f t="shared" si="770"/>
        <v>0</v>
      </c>
      <c r="AE348" s="58">
        <f t="shared" si="771"/>
        <v>335</v>
      </c>
    </row>
    <row r="349" spans="1:31" ht="21" customHeight="1" x14ac:dyDescent="0.2">
      <c r="A349" s="262" t="s">
        <v>108</v>
      </c>
      <c r="B349" s="178" t="s">
        <v>198</v>
      </c>
      <c r="C349" s="170" t="s">
        <v>118</v>
      </c>
      <c r="D349" s="171">
        <v>9</v>
      </c>
      <c r="E349" s="55">
        <f t="shared" si="762"/>
        <v>0</v>
      </c>
      <c r="F349" s="56"/>
      <c r="G349" s="56"/>
      <c r="H349" s="56"/>
      <c r="I349" s="56"/>
      <c r="J349" s="57">
        <f t="shared" si="763"/>
        <v>0</v>
      </c>
      <c r="K349" s="29">
        <f t="shared" si="764"/>
        <v>0</v>
      </c>
      <c r="L349" s="56"/>
      <c r="M349" s="56"/>
      <c r="N349" s="56"/>
      <c r="O349" s="56"/>
      <c r="P349" s="58">
        <f t="shared" ref="P349:P355" si="773">L349+M349+N349+O349</f>
        <v>0</v>
      </c>
      <c r="Q349" s="58">
        <f t="shared" ref="Q349:Q355" si="774">J349+P349</f>
        <v>0</v>
      </c>
      <c r="R349" s="29">
        <f t="shared" si="767"/>
        <v>0</v>
      </c>
      <c r="S349" s="56"/>
      <c r="T349" s="56"/>
      <c r="U349" s="56"/>
      <c r="V349" s="56"/>
      <c r="W349" s="58">
        <f t="shared" ref="W349:W355" si="775">S349+T349+U349+V349</f>
        <v>0</v>
      </c>
      <c r="X349" s="58">
        <f t="shared" ref="X349:X355" si="776">J349+P349+W349</f>
        <v>0</v>
      </c>
      <c r="Y349" s="29">
        <f t="shared" si="772"/>
        <v>0</v>
      </c>
      <c r="Z349" s="56"/>
      <c r="AA349" s="56"/>
      <c r="AB349" s="56"/>
      <c r="AC349" s="56"/>
      <c r="AD349" s="58">
        <f t="shared" ref="AD349:AD355" si="777">Z349+AA349+AB349+AC349</f>
        <v>0</v>
      </c>
      <c r="AE349" s="58">
        <f t="shared" ref="AE349:AE355" si="778">J349+P349+W349+AD349</f>
        <v>0</v>
      </c>
    </row>
    <row r="350" spans="1:31" ht="21" customHeight="1" x14ac:dyDescent="0.2">
      <c r="A350" s="262"/>
      <c r="B350" s="170"/>
      <c r="C350" s="170"/>
      <c r="D350" s="171"/>
      <c r="E350" s="55">
        <f t="shared" si="762"/>
        <v>0</v>
      </c>
      <c r="F350" s="56"/>
      <c r="G350" s="56"/>
      <c r="H350" s="56"/>
      <c r="I350" s="56"/>
      <c r="J350" s="57">
        <f t="shared" si="763"/>
        <v>0</v>
      </c>
      <c r="K350" s="29">
        <f t="shared" si="764"/>
        <v>0</v>
      </c>
      <c r="L350" s="56"/>
      <c r="M350" s="56"/>
      <c r="N350" s="56"/>
      <c r="O350" s="56"/>
      <c r="P350" s="58">
        <f t="shared" si="773"/>
        <v>0</v>
      </c>
      <c r="Q350" s="58">
        <f t="shared" si="774"/>
        <v>0</v>
      </c>
      <c r="R350" s="29">
        <f t="shared" si="767"/>
        <v>0</v>
      </c>
      <c r="S350" s="56"/>
      <c r="T350" s="56"/>
      <c r="U350" s="56"/>
      <c r="V350" s="56"/>
      <c r="W350" s="58">
        <f t="shared" si="775"/>
        <v>0</v>
      </c>
      <c r="X350" s="58">
        <f t="shared" si="776"/>
        <v>0</v>
      </c>
      <c r="Y350" s="29">
        <f t="shared" si="772"/>
        <v>0</v>
      </c>
      <c r="Z350" s="56"/>
      <c r="AA350" s="56"/>
      <c r="AB350" s="56"/>
      <c r="AC350" s="56"/>
      <c r="AD350" s="58">
        <f t="shared" si="777"/>
        <v>0</v>
      </c>
      <c r="AE350" s="58">
        <f t="shared" si="778"/>
        <v>0</v>
      </c>
    </row>
    <row r="351" spans="1:31" ht="21" customHeight="1" x14ac:dyDescent="0.2">
      <c r="A351" s="262"/>
      <c r="B351" s="170"/>
      <c r="C351" s="170"/>
      <c r="D351" s="171"/>
      <c r="E351" s="55">
        <f t="shared" si="762"/>
        <v>0</v>
      </c>
      <c r="F351" s="56"/>
      <c r="G351" s="56"/>
      <c r="H351" s="56"/>
      <c r="I351" s="56"/>
      <c r="J351" s="57">
        <f t="shared" si="763"/>
        <v>0</v>
      </c>
      <c r="K351" s="29">
        <f t="shared" si="764"/>
        <v>0</v>
      </c>
      <c r="L351" s="56"/>
      <c r="M351" s="56"/>
      <c r="N351" s="56"/>
      <c r="O351" s="56"/>
      <c r="P351" s="58">
        <f t="shared" si="773"/>
        <v>0</v>
      </c>
      <c r="Q351" s="58">
        <f t="shared" si="774"/>
        <v>0</v>
      </c>
      <c r="R351" s="29">
        <f t="shared" si="767"/>
        <v>0</v>
      </c>
      <c r="S351" s="56"/>
      <c r="T351" s="56"/>
      <c r="U351" s="56"/>
      <c r="V351" s="56"/>
      <c r="W351" s="58">
        <f t="shared" si="775"/>
        <v>0</v>
      </c>
      <c r="X351" s="58">
        <f t="shared" si="776"/>
        <v>0</v>
      </c>
      <c r="Y351" s="29">
        <f t="shared" si="772"/>
        <v>0</v>
      </c>
      <c r="Z351" s="56"/>
      <c r="AA351" s="56"/>
      <c r="AB351" s="56"/>
      <c r="AC351" s="56"/>
      <c r="AD351" s="58">
        <f t="shared" si="777"/>
        <v>0</v>
      </c>
      <c r="AE351" s="58">
        <f t="shared" si="778"/>
        <v>0</v>
      </c>
    </row>
    <row r="352" spans="1:31" ht="21" customHeight="1" x14ac:dyDescent="0.2">
      <c r="A352" s="169"/>
      <c r="B352" s="170"/>
      <c r="C352" s="170"/>
      <c r="D352" s="171"/>
      <c r="E352" s="55">
        <f t="shared" si="762"/>
        <v>0</v>
      </c>
      <c r="F352" s="56"/>
      <c r="G352" s="56"/>
      <c r="H352" s="56"/>
      <c r="I352" s="56"/>
      <c r="J352" s="57">
        <f t="shared" si="763"/>
        <v>0</v>
      </c>
      <c r="K352" s="29">
        <f t="shared" si="764"/>
        <v>0</v>
      </c>
      <c r="L352" s="56"/>
      <c r="M352" s="56"/>
      <c r="N352" s="56"/>
      <c r="O352" s="56"/>
      <c r="P352" s="58">
        <f t="shared" si="773"/>
        <v>0</v>
      </c>
      <c r="Q352" s="58">
        <f t="shared" si="774"/>
        <v>0</v>
      </c>
      <c r="R352" s="29">
        <f t="shared" si="767"/>
        <v>0</v>
      </c>
      <c r="S352" s="56"/>
      <c r="T352" s="56"/>
      <c r="U352" s="56"/>
      <c r="V352" s="56"/>
      <c r="W352" s="58">
        <f t="shared" si="775"/>
        <v>0</v>
      </c>
      <c r="X352" s="58">
        <f t="shared" si="776"/>
        <v>0</v>
      </c>
      <c r="Y352" s="29">
        <f t="shared" si="772"/>
        <v>0</v>
      </c>
      <c r="Z352" s="56"/>
      <c r="AA352" s="56"/>
      <c r="AB352" s="56"/>
      <c r="AC352" s="56"/>
      <c r="AD352" s="58">
        <f t="shared" si="777"/>
        <v>0</v>
      </c>
      <c r="AE352" s="58">
        <f t="shared" si="778"/>
        <v>0</v>
      </c>
    </row>
    <row r="353" spans="1:31" ht="21" customHeight="1" x14ac:dyDescent="0.2">
      <c r="A353" s="140"/>
      <c r="B353" s="87"/>
      <c r="C353" s="87"/>
      <c r="D353" s="142"/>
      <c r="E353" s="55">
        <f t="shared" si="762"/>
        <v>0</v>
      </c>
      <c r="F353" s="95"/>
      <c r="G353" s="95"/>
      <c r="H353" s="95"/>
      <c r="I353" s="95"/>
      <c r="J353" s="57">
        <f t="shared" si="763"/>
        <v>0</v>
      </c>
      <c r="K353" s="29">
        <f t="shared" si="764"/>
        <v>0</v>
      </c>
      <c r="L353" s="95"/>
      <c r="M353" s="95"/>
      <c r="N353" s="95"/>
      <c r="O353" s="95"/>
      <c r="P353" s="58">
        <f t="shared" si="773"/>
        <v>0</v>
      </c>
      <c r="Q353" s="58">
        <f t="shared" si="774"/>
        <v>0</v>
      </c>
      <c r="R353" s="29">
        <f t="shared" si="767"/>
        <v>0</v>
      </c>
      <c r="S353" s="95"/>
      <c r="T353" s="95"/>
      <c r="U353" s="95"/>
      <c r="V353" s="95"/>
      <c r="W353" s="58">
        <f t="shared" si="775"/>
        <v>0</v>
      </c>
      <c r="X353" s="58">
        <f t="shared" si="776"/>
        <v>0</v>
      </c>
      <c r="Y353" s="29">
        <f t="shared" si="772"/>
        <v>0</v>
      </c>
      <c r="Z353" s="95"/>
      <c r="AA353" s="95"/>
      <c r="AB353" s="95"/>
      <c r="AC353" s="95"/>
      <c r="AD353" s="58">
        <f t="shared" si="777"/>
        <v>0</v>
      </c>
      <c r="AE353" s="58">
        <f t="shared" si="778"/>
        <v>0</v>
      </c>
    </row>
    <row r="354" spans="1:31" ht="21" customHeight="1" x14ac:dyDescent="0.2">
      <c r="A354" s="140"/>
      <c r="B354" s="87"/>
      <c r="C354" s="87"/>
      <c r="D354" s="142"/>
      <c r="E354" s="55">
        <f t="shared" si="762"/>
        <v>0</v>
      </c>
      <c r="F354" s="95"/>
      <c r="G354" s="95"/>
      <c r="H354" s="95"/>
      <c r="I354" s="95"/>
      <c r="J354" s="57">
        <f t="shared" si="763"/>
        <v>0</v>
      </c>
      <c r="K354" s="29">
        <f t="shared" si="764"/>
        <v>0</v>
      </c>
      <c r="L354" s="95"/>
      <c r="M354" s="95"/>
      <c r="N354" s="95"/>
      <c r="O354" s="95"/>
      <c r="P354" s="58">
        <f t="shared" si="773"/>
        <v>0</v>
      </c>
      <c r="Q354" s="58">
        <f t="shared" si="774"/>
        <v>0</v>
      </c>
      <c r="R354" s="29">
        <f t="shared" si="767"/>
        <v>0</v>
      </c>
      <c r="S354" s="95"/>
      <c r="T354" s="95"/>
      <c r="U354" s="95"/>
      <c r="V354" s="95"/>
      <c r="W354" s="58">
        <f t="shared" si="775"/>
        <v>0</v>
      </c>
      <c r="X354" s="58">
        <f t="shared" si="776"/>
        <v>0</v>
      </c>
      <c r="Y354" s="29">
        <f t="shared" si="772"/>
        <v>0</v>
      </c>
      <c r="Z354" s="95"/>
      <c r="AA354" s="95"/>
      <c r="AB354" s="95"/>
      <c r="AC354" s="95"/>
      <c r="AD354" s="58">
        <f t="shared" si="777"/>
        <v>0</v>
      </c>
      <c r="AE354" s="58">
        <f t="shared" si="778"/>
        <v>0</v>
      </c>
    </row>
    <row r="355" spans="1:31" ht="21" customHeight="1" thickBot="1" x14ac:dyDescent="0.25">
      <c r="A355" s="88"/>
      <c r="B355" s="89"/>
      <c r="C355" s="89"/>
      <c r="D355" s="90"/>
      <c r="E355" s="55">
        <f t="shared" si="762"/>
        <v>0</v>
      </c>
      <c r="F355" s="92"/>
      <c r="G355" s="92"/>
      <c r="H355" s="92"/>
      <c r="I355" s="92"/>
      <c r="J355" s="57">
        <f t="shared" si="763"/>
        <v>0</v>
      </c>
      <c r="K355" s="29">
        <f t="shared" si="764"/>
        <v>0</v>
      </c>
      <c r="L355" s="95"/>
      <c r="M355" s="95"/>
      <c r="N355" s="95"/>
      <c r="O355" s="95"/>
      <c r="P355" s="58">
        <f t="shared" si="773"/>
        <v>0</v>
      </c>
      <c r="Q355" s="58">
        <f t="shared" si="774"/>
        <v>0</v>
      </c>
      <c r="R355" s="29">
        <f t="shared" si="767"/>
        <v>0</v>
      </c>
      <c r="S355" s="95"/>
      <c r="T355" s="95"/>
      <c r="U355" s="95"/>
      <c r="V355" s="95"/>
      <c r="W355" s="58">
        <f t="shared" si="775"/>
        <v>0</v>
      </c>
      <c r="X355" s="58">
        <f t="shared" si="776"/>
        <v>0</v>
      </c>
      <c r="Y355" s="29">
        <f t="shared" si="772"/>
        <v>0</v>
      </c>
      <c r="Z355" s="95"/>
      <c r="AA355" s="95"/>
      <c r="AB355" s="95"/>
      <c r="AC355" s="95"/>
      <c r="AD355" s="58">
        <f t="shared" si="777"/>
        <v>0</v>
      </c>
      <c r="AE355" s="58">
        <f t="shared" si="778"/>
        <v>0</v>
      </c>
    </row>
    <row r="356" spans="1:31" ht="21" customHeight="1" thickTop="1" x14ac:dyDescent="0.2">
      <c r="A356" s="97" t="s">
        <v>88</v>
      </c>
      <c r="B356" s="58"/>
      <c r="C356" s="98"/>
      <c r="D356" s="99">
        <v>0</v>
      </c>
      <c r="E356" s="100">
        <f>SUM(E346:E355)</f>
        <v>66</v>
      </c>
      <c r="F356" s="41">
        <f>SUM(F346:F355)</f>
        <v>55</v>
      </c>
      <c r="G356" s="101">
        <f>SUM(G346:G355)</f>
        <v>83</v>
      </c>
      <c r="H356" s="99">
        <f>SUM(H346:H355)</f>
        <v>64</v>
      </c>
      <c r="I356" s="58"/>
      <c r="J356" s="41" t="s">
        <v>84</v>
      </c>
      <c r="K356" s="102">
        <f>SUM(K346:K355)</f>
        <v>66</v>
      </c>
      <c r="L356" s="41">
        <f>SUM(L346:L355)</f>
        <v>82</v>
      </c>
      <c r="M356" s="101">
        <f>SUM(M346:M355)</f>
        <v>73</v>
      </c>
      <c r="N356" s="101">
        <f>SUM(N346:N355)</f>
        <v>83</v>
      </c>
      <c r="O356" s="41"/>
      <c r="P356" s="41"/>
      <c r="Q356" s="41"/>
      <c r="R356" s="102">
        <f>SUM(R346:R355)</f>
        <v>54</v>
      </c>
      <c r="S356" s="41">
        <f>SUM(S346:S355)</f>
        <v>91</v>
      </c>
      <c r="T356" s="101">
        <f>SUM(T346:T355)</f>
        <v>75</v>
      </c>
      <c r="U356" s="101">
        <f>SUM(U346:U355)</f>
        <v>75</v>
      </c>
      <c r="V356" s="41"/>
      <c r="W356" s="41"/>
      <c r="X356" s="41"/>
      <c r="Y356" s="102">
        <f>SUM(Y346:Y355)</f>
        <v>48</v>
      </c>
      <c r="Z356" s="41">
        <f>SUM(Z346:Z355)</f>
        <v>82</v>
      </c>
      <c r="AA356" s="101">
        <f>SUM(AA346:AA355)</f>
        <v>78</v>
      </c>
      <c r="AB356" s="101">
        <f>SUM(AB346:AB355)</f>
        <v>71</v>
      </c>
      <c r="AC356" s="41"/>
      <c r="AD356" s="41"/>
      <c r="AE356" s="41"/>
    </row>
    <row r="357" spans="1:31" ht="21" customHeight="1" thickBot="1" x14ac:dyDescent="0.25">
      <c r="A357" s="104" t="s">
        <v>131</v>
      </c>
      <c r="B357" s="105"/>
      <c r="C357" s="105"/>
      <c r="D357" s="105"/>
      <c r="E357" s="105"/>
      <c r="F357" s="105"/>
      <c r="G357" s="105"/>
      <c r="H357" s="296">
        <f>SUM(J346:J355)/($H$286*4)</f>
        <v>16.833333333333332</v>
      </c>
      <c r="I357" s="296"/>
      <c r="J357" s="58">
        <f>F356+G356+H356+I356</f>
        <v>202</v>
      </c>
      <c r="K357" s="107"/>
      <c r="L357" s="259"/>
      <c r="M357" s="296">
        <f>SUM(P346:P355)/($N$286*4)</f>
        <v>19.833333333333332</v>
      </c>
      <c r="N357" s="296"/>
      <c r="O357" s="296"/>
      <c r="P357" s="58">
        <f>SUM(L356:O356)</f>
        <v>238</v>
      </c>
      <c r="Q357" s="105"/>
      <c r="R357" s="108"/>
      <c r="S357" s="105"/>
      <c r="T357" s="105"/>
      <c r="U357" s="296">
        <f>SUM(W346:W355)/($U$286*4)</f>
        <v>20.083333333333332</v>
      </c>
      <c r="V357" s="296"/>
      <c r="W357" s="58">
        <f>SUM(S356:V356)</f>
        <v>241</v>
      </c>
      <c r="X357" s="58"/>
      <c r="Y357" s="108"/>
      <c r="Z357" s="105"/>
      <c r="AA357" s="105"/>
      <c r="AB357" s="296">
        <f>SUM(AD346:AD355)/($AB$286*4)</f>
        <v>19.25</v>
      </c>
      <c r="AC357" s="296"/>
      <c r="AD357" s="58">
        <f>SUM(Z356:AC356)</f>
        <v>231</v>
      </c>
      <c r="AE357" s="58"/>
    </row>
    <row r="358" spans="1:31" ht="17.25" thickTop="1" thickBot="1" x14ac:dyDescent="0.25">
      <c r="A358" s="104" t="s">
        <v>93</v>
      </c>
      <c r="B358" s="105"/>
      <c r="C358" s="105"/>
      <c r="D358" s="105"/>
      <c r="E358" s="105"/>
      <c r="F358" s="105"/>
      <c r="G358" s="105"/>
      <c r="H358" s="109" t="s">
        <v>13</v>
      </c>
      <c r="I358" s="110"/>
      <c r="J358" s="111">
        <f>J357+E356</f>
        <v>268</v>
      </c>
      <c r="K358" s="112"/>
      <c r="L358" s="105"/>
      <c r="M358" s="105"/>
      <c r="N358" s="105"/>
      <c r="O358" s="109" t="s">
        <v>13</v>
      </c>
      <c r="P358" s="110"/>
      <c r="Q358" s="111">
        <f>P357+K356</f>
        <v>304</v>
      </c>
      <c r="R358" s="108"/>
      <c r="S358" s="105"/>
      <c r="T358" s="105"/>
      <c r="U358" s="105"/>
      <c r="V358" s="109" t="s">
        <v>13</v>
      </c>
      <c r="W358" s="110"/>
      <c r="X358" s="111">
        <f>R356+W357</f>
        <v>295</v>
      </c>
      <c r="Y358" s="108"/>
      <c r="Z358" s="105"/>
      <c r="AA358" s="105"/>
      <c r="AB358" s="105"/>
      <c r="AC358" s="109" t="s">
        <v>13</v>
      </c>
      <c r="AD358" s="110"/>
      <c r="AE358" s="111">
        <f>Y356+AD357</f>
        <v>279</v>
      </c>
    </row>
    <row r="359" spans="1:31" ht="17.25" thickTop="1" thickBot="1" x14ac:dyDescent="0.25">
      <c r="A359" s="114" t="s">
        <v>41</v>
      </c>
      <c r="B359" s="115"/>
      <c r="C359" s="115"/>
      <c r="D359" s="115"/>
      <c r="E359" s="115"/>
      <c r="F359" s="115"/>
      <c r="G359" s="115"/>
      <c r="H359" s="115"/>
      <c r="I359" s="115"/>
      <c r="J359" s="115"/>
      <c r="K359" s="115"/>
      <c r="L359" s="115"/>
      <c r="M359" s="115"/>
      <c r="N359" s="115"/>
      <c r="O359" s="109" t="s">
        <v>13</v>
      </c>
      <c r="P359" s="110"/>
      <c r="Q359" s="111">
        <f>(J358+Q358)</f>
        <v>572</v>
      </c>
      <c r="R359" s="116"/>
      <c r="S359" s="115"/>
      <c r="T359" s="115"/>
      <c r="U359" s="115" t="s">
        <v>84</v>
      </c>
      <c r="V359" s="109" t="s">
        <v>13</v>
      </c>
      <c r="W359" s="110"/>
      <c r="X359" s="111">
        <f>J358+Q358+X358</f>
        <v>867</v>
      </c>
      <c r="Y359" s="116"/>
      <c r="Z359" s="115"/>
      <c r="AA359" s="115"/>
      <c r="AB359" s="115" t="s">
        <v>84</v>
      </c>
      <c r="AC359" s="109" t="s">
        <v>13</v>
      </c>
      <c r="AD359" s="110"/>
      <c r="AE359" s="111">
        <f>J358+Q358+X358+AE358</f>
        <v>1146</v>
      </c>
    </row>
    <row r="360" spans="1:31" ht="20.25" customHeight="1" thickTop="1" x14ac:dyDescent="0.2"/>
    <row r="361" spans="1:31" ht="20.25" customHeight="1" thickBot="1" x14ac:dyDescent="0.25"/>
    <row r="362" spans="1:31" ht="21" customHeight="1" thickTop="1" thickBot="1" x14ac:dyDescent="0.25">
      <c r="A362" s="11"/>
      <c r="B362" s="297" t="s">
        <v>175</v>
      </c>
      <c r="C362" s="297"/>
      <c r="D362" s="297"/>
      <c r="E362" s="298" t="s">
        <v>7</v>
      </c>
      <c r="F362" s="298"/>
      <c r="G362" s="298"/>
      <c r="H362" s="260">
        <f>$H$4</f>
        <v>3</v>
      </c>
      <c r="I362" s="13"/>
      <c r="J362" s="14"/>
      <c r="K362" s="298" t="s">
        <v>7</v>
      </c>
      <c r="L362" s="298"/>
      <c r="M362" s="298"/>
      <c r="N362" s="260">
        <f>$N$4</f>
        <v>3</v>
      </c>
      <c r="O362" s="14"/>
      <c r="P362" s="14"/>
      <c r="Q362" s="14"/>
      <c r="R362" s="298" t="s">
        <v>7</v>
      </c>
      <c r="S362" s="298"/>
      <c r="T362" s="298"/>
      <c r="U362" s="260">
        <f>$U$4</f>
        <v>3</v>
      </c>
      <c r="V362" s="14"/>
      <c r="W362" s="14"/>
      <c r="X362" s="14"/>
      <c r="Y362" s="298" t="s">
        <v>7</v>
      </c>
      <c r="Z362" s="298"/>
      <c r="AA362" s="298"/>
      <c r="AB362" s="260">
        <v>3</v>
      </c>
      <c r="AC362" s="14"/>
      <c r="AD362" s="14"/>
      <c r="AE362" s="14"/>
    </row>
    <row r="363" spans="1:31" ht="21" customHeight="1" thickTop="1" x14ac:dyDescent="0.2">
      <c r="A363" s="16"/>
      <c r="B363" s="17" t="s">
        <v>22</v>
      </c>
      <c r="C363" s="17"/>
      <c r="D363" s="17"/>
      <c r="E363" s="18">
        <f>$H$4</f>
        <v>3</v>
      </c>
      <c r="F363" s="294" t="str">
        <f>$F$5</f>
        <v>VALENCE</v>
      </c>
      <c r="G363" s="294"/>
      <c r="H363" s="294"/>
      <c r="I363" s="294"/>
      <c r="J363" s="294"/>
      <c r="K363" s="18">
        <f>$N$4</f>
        <v>3</v>
      </c>
      <c r="L363" s="294" t="str">
        <f>$L$5</f>
        <v>TOULOUSE</v>
      </c>
      <c r="M363" s="294"/>
      <c r="N363" s="294"/>
      <c r="O363" s="294"/>
      <c r="P363" s="294"/>
      <c r="Q363" s="294"/>
      <c r="R363" s="18">
        <f>$U$4</f>
        <v>3</v>
      </c>
      <c r="S363" s="294" t="str">
        <f>$S$5</f>
        <v>LE SEQUESTRE</v>
      </c>
      <c r="T363" s="294"/>
      <c r="U363" s="294"/>
      <c r="V363" s="294"/>
      <c r="W363" s="294"/>
      <c r="X363" s="294"/>
      <c r="Y363" s="18">
        <f>$AB$4</f>
        <v>3</v>
      </c>
      <c r="Z363" s="295" t="str">
        <f>$Z$5</f>
        <v>MIRANDOL</v>
      </c>
      <c r="AA363" s="295"/>
      <c r="AB363" s="295"/>
      <c r="AC363" s="295"/>
      <c r="AD363" s="295"/>
      <c r="AE363" s="295"/>
    </row>
    <row r="364" spans="1:31" ht="21" customHeight="1" thickBot="1" x14ac:dyDescent="0.25">
      <c r="A364" s="28" t="s">
        <v>8</v>
      </c>
      <c r="B364" s="28" t="s">
        <v>9</v>
      </c>
      <c r="C364" s="28" t="s">
        <v>10</v>
      </c>
      <c r="D364" s="28" t="s">
        <v>31</v>
      </c>
      <c r="E364" s="29" t="s">
        <v>32</v>
      </c>
      <c r="F364" s="28">
        <v>1</v>
      </c>
      <c r="G364" s="28">
        <v>2</v>
      </c>
      <c r="H364" s="28">
        <v>3</v>
      </c>
      <c r="I364" s="28">
        <v>4</v>
      </c>
      <c r="J364" s="28" t="s">
        <v>21</v>
      </c>
      <c r="K364" s="29" t="s">
        <v>32</v>
      </c>
      <c r="L364" s="28">
        <v>1</v>
      </c>
      <c r="M364" s="28">
        <v>2</v>
      </c>
      <c r="N364" s="28">
        <v>3</v>
      </c>
      <c r="O364" s="28">
        <v>4</v>
      </c>
      <c r="P364" s="28" t="s">
        <v>21</v>
      </c>
      <c r="Q364" s="28" t="s">
        <v>33</v>
      </c>
      <c r="R364" s="29" t="s">
        <v>32</v>
      </c>
      <c r="S364" s="28">
        <v>1</v>
      </c>
      <c r="T364" s="28">
        <v>2</v>
      </c>
      <c r="U364" s="28">
        <v>3</v>
      </c>
      <c r="V364" s="28">
        <v>4</v>
      </c>
      <c r="W364" s="28" t="s">
        <v>21</v>
      </c>
      <c r="X364" s="28" t="s">
        <v>33</v>
      </c>
      <c r="Y364" s="29" t="s">
        <v>32</v>
      </c>
      <c r="Z364" s="28">
        <v>1</v>
      </c>
      <c r="AA364" s="28">
        <v>2</v>
      </c>
      <c r="AB364" s="28">
        <v>3</v>
      </c>
      <c r="AC364" s="28">
        <v>4</v>
      </c>
      <c r="AD364" s="28" t="s">
        <v>21</v>
      </c>
      <c r="AE364" s="28" t="s">
        <v>33</v>
      </c>
    </row>
    <row r="365" spans="1:31" ht="21" customHeight="1" thickTop="1" x14ac:dyDescent="0.2">
      <c r="A365" s="165" t="s">
        <v>102</v>
      </c>
      <c r="B365" s="166" t="s">
        <v>111</v>
      </c>
      <c r="C365" s="166" t="s">
        <v>112</v>
      </c>
      <c r="D365" s="167">
        <v>15</v>
      </c>
      <c r="E365" s="127">
        <f t="shared" ref="E365:E374" si="779">IF(F365&gt;0,D365*$E$207,0)</f>
        <v>45</v>
      </c>
      <c r="F365" s="38">
        <v>34</v>
      </c>
      <c r="G365" s="38">
        <v>24</v>
      </c>
      <c r="H365" s="38">
        <v>35</v>
      </c>
      <c r="I365" s="38"/>
      <c r="J365" s="39">
        <f t="shared" ref="J365:J374" si="780">F365+G365+H365+I365</f>
        <v>93</v>
      </c>
      <c r="K365" s="40">
        <f t="shared" ref="K365:K374" si="781">IF(L365&gt;0,D365*$K$207,0)</f>
        <v>45</v>
      </c>
      <c r="L365" s="38">
        <v>44</v>
      </c>
      <c r="M365" s="38">
        <v>38</v>
      </c>
      <c r="N365" s="38">
        <v>34</v>
      </c>
      <c r="O365" s="38"/>
      <c r="P365" s="41">
        <f t="shared" ref="P365:P367" si="782">L365+M365+N365+O365</f>
        <v>116</v>
      </c>
      <c r="Q365" s="41">
        <f t="shared" ref="Q365:Q367" si="783">J365+P365</f>
        <v>209</v>
      </c>
      <c r="R365" s="40">
        <f t="shared" ref="R365:R374" si="784">IF(S365&gt;0,D365*$R$207,0)</f>
        <v>45</v>
      </c>
      <c r="S365" s="38">
        <v>38</v>
      </c>
      <c r="T365" s="38">
        <v>28</v>
      </c>
      <c r="U365" s="38">
        <v>42</v>
      </c>
      <c r="V365" s="38">
        <v>0</v>
      </c>
      <c r="W365" s="41">
        <f t="shared" ref="W365:W367" si="785">S365+T365+U365+V365</f>
        <v>108</v>
      </c>
      <c r="X365" s="41">
        <f t="shared" ref="X365:X367" si="786">J365+P365+W365</f>
        <v>317</v>
      </c>
      <c r="Y365" s="40">
        <f>IF(Z365&gt;0,D365*$Y$207,0)</f>
        <v>45</v>
      </c>
      <c r="Z365" s="38">
        <v>31</v>
      </c>
      <c r="AA365" s="38">
        <v>43</v>
      </c>
      <c r="AB365" s="38">
        <v>26</v>
      </c>
      <c r="AC365" s="38"/>
      <c r="AD365" s="41">
        <f t="shared" ref="AD365:AD367" si="787">Z365+AA365+AB365+AC365</f>
        <v>100</v>
      </c>
      <c r="AE365" s="41">
        <f t="shared" ref="AE365:AE367" si="788">J365+P365+W365+AD365</f>
        <v>417</v>
      </c>
    </row>
    <row r="366" spans="1:31" ht="21" customHeight="1" x14ac:dyDescent="0.2">
      <c r="A366" s="169" t="s">
        <v>102</v>
      </c>
      <c r="B366" s="170" t="s">
        <v>116</v>
      </c>
      <c r="C366" s="170" t="s">
        <v>117</v>
      </c>
      <c r="D366" s="171">
        <v>16</v>
      </c>
      <c r="E366" s="55">
        <f t="shared" si="779"/>
        <v>0</v>
      </c>
      <c r="F366" s="56"/>
      <c r="G366" s="56"/>
      <c r="H366" s="56"/>
      <c r="I366" s="56"/>
      <c r="J366" s="57">
        <f t="shared" si="780"/>
        <v>0</v>
      </c>
      <c r="K366" s="29">
        <f t="shared" si="781"/>
        <v>48</v>
      </c>
      <c r="L366" s="56">
        <v>26</v>
      </c>
      <c r="M366" s="56">
        <v>28</v>
      </c>
      <c r="N366" s="56">
        <v>25</v>
      </c>
      <c r="O366" s="56"/>
      <c r="P366" s="58">
        <f t="shared" si="782"/>
        <v>79</v>
      </c>
      <c r="Q366" s="58">
        <f t="shared" si="783"/>
        <v>79</v>
      </c>
      <c r="R366" s="29">
        <f t="shared" si="784"/>
        <v>48</v>
      </c>
      <c r="S366" s="56">
        <v>34</v>
      </c>
      <c r="T366" s="56">
        <v>26</v>
      </c>
      <c r="U366" s="56">
        <v>40</v>
      </c>
      <c r="V366" s="56"/>
      <c r="W366" s="58">
        <f t="shared" si="785"/>
        <v>100</v>
      </c>
      <c r="X366" s="58">
        <f t="shared" si="786"/>
        <v>179</v>
      </c>
      <c r="Y366" s="29">
        <f>IF(Z366&gt;0,D366*$Y$207,0)</f>
        <v>48</v>
      </c>
      <c r="Z366" s="56">
        <v>32</v>
      </c>
      <c r="AA366" s="56">
        <v>24</v>
      </c>
      <c r="AB366" s="56">
        <v>35</v>
      </c>
      <c r="AC366" s="56"/>
      <c r="AD366" s="58">
        <f t="shared" si="787"/>
        <v>91</v>
      </c>
      <c r="AE366" s="58">
        <f t="shared" si="788"/>
        <v>270</v>
      </c>
    </row>
    <row r="367" spans="1:31" ht="21" customHeight="1" x14ac:dyDescent="0.2">
      <c r="A367" s="262" t="s">
        <v>102</v>
      </c>
      <c r="B367" s="178" t="s">
        <v>111</v>
      </c>
      <c r="C367" s="170" t="s">
        <v>203</v>
      </c>
      <c r="D367" s="171">
        <v>19</v>
      </c>
      <c r="E367" s="55">
        <f t="shared" si="779"/>
        <v>57</v>
      </c>
      <c r="F367" s="56">
        <v>30</v>
      </c>
      <c r="G367" s="56">
        <v>22</v>
      </c>
      <c r="H367" s="56">
        <v>24</v>
      </c>
      <c r="I367" s="56"/>
      <c r="J367" s="57">
        <f t="shared" si="780"/>
        <v>76</v>
      </c>
      <c r="K367" s="29">
        <f t="shared" si="781"/>
        <v>0</v>
      </c>
      <c r="L367" s="56"/>
      <c r="M367" s="56"/>
      <c r="N367" s="56"/>
      <c r="O367" s="56"/>
      <c r="P367" s="58">
        <f t="shared" si="782"/>
        <v>0</v>
      </c>
      <c r="Q367" s="58">
        <f t="shared" si="783"/>
        <v>76</v>
      </c>
      <c r="R367" s="29">
        <f t="shared" si="784"/>
        <v>0</v>
      </c>
      <c r="S367" s="56"/>
      <c r="T367" s="56"/>
      <c r="U367" s="56"/>
      <c r="V367" s="56"/>
      <c r="W367" s="58">
        <f t="shared" si="785"/>
        <v>0</v>
      </c>
      <c r="X367" s="58">
        <f t="shared" si="786"/>
        <v>76</v>
      </c>
      <c r="Y367" s="29">
        <f t="shared" ref="Y367:Y374" si="789">IF(Z367&gt;0,D367*$Y$207,0)</f>
        <v>0</v>
      </c>
      <c r="Z367" s="56"/>
      <c r="AA367" s="56"/>
      <c r="AB367" s="56"/>
      <c r="AC367" s="56"/>
      <c r="AD367" s="58">
        <f t="shared" si="787"/>
        <v>0</v>
      </c>
      <c r="AE367" s="58">
        <f t="shared" si="788"/>
        <v>76</v>
      </c>
    </row>
    <row r="368" spans="1:31" ht="21" customHeight="1" x14ac:dyDescent="0.2">
      <c r="A368" s="262"/>
      <c r="B368" s="178"/>
      <c r="C368" s="170"/>
      <c r="D368" s="171"/>
      <c r="E368" s="55">
        <f t="shared" si="779"/>
        <v>0</v>
      </c>
      <c r="F368" s="56"/>
      <c r="G368" s="56"/>
      <c r="H368" s="56"/>
      <c r="I368" s="56"/>
      <c r="J368" s="57">
        <f t="shared" si="780"/>
        <v>0</v>
      </c>
      <c r="K368" s="29">
        <f t="shared" si="781"/>
        <v>0</v>
      </c>
      <c r="L368" s="56"/>
      <c r="M368" s="56"/>
      <c r="N368" s="56"/>
      <c r="O368" s="56"/>
      <c r="P368" s="58">
        <f t="shared" ref="P368:P374" si="790">L368+M368+N368+O368</f>
        <v>0</v>
      </c>
      <c r="Q368" s="58">
        <f t="shared" ref="Q368:Q374" si="791">J368+P368</f>
        <v>0</v>
      </c>
      <c r="R368" s="29">
        <f t="shared" si="784"/>
        <v>0</v>
      </c>
      <c r="S368" s="56"/>
      <c r="T368" s="56"/>
      <c r="U368" s="56"/>
      <c r="V368" s="56"/>
      <c r="W368" s="58">
        <f t="shared" ref="W368:W374" si="792">S368+T368+U368+V368</f>
        <v>0</v>
      </c>
      <c r="X368" s="58">
        <f t="shared" ref="X368:X374" si="793">J368+P368+W368</f>
        <v>0</v>
      </c>
      <c r="Y368" s="29">
        <f t="shared" si="789"/>
        <v>0</v>
      </c>
      <c r="Z368" s="56"/>
      <c r="AA368" s="56"/>
      <c r="AB368" s="56"/>
      <c r="AC368" s="56"/>
      <c r="AD368" s="58">
        <f t="shared" ref="AD368:AD374" si="794">Z368+AA368+AB368+AC368</f>
        <v>0</v>
      </c>
      <c r="AE368" s="58">
        <f t="shared" ref="AE368:AE374" si="795">J368+P368+W368+AD368</f>
        <v>0</v>
      </c>
    </row>
    <row r="369" spans="1:31" ht="21" customHeight="1" x14ac:dyDescent="0.2">
      <c r="A369" s="262"/>
      <c r="B369" s="170"/>
      <c r="C369" s="170"/>
      <c r="D369" s="171"/>
      <c r="E369" s="55">
        <f t="shared" si="779"/>
        <v>0</v>
      </c>
      <c r="F369" s="56"/>
      <c r="G369" s="56"/>
      <c r="H369" s="56"/>
      <c r="I369" s="56"/>
      <c r="J369" s="57">
        <f t="shared" si="780"/>
        <v>0</v>
      </c>
      <c r="K369" s="29">
        <f t="shared" si="781"/>
        <v>0</v>
      </c>
      <c r="L369" s="56"/>
      <c r="M369" s="56"/>
      <c r="N369" s="56"/>
      <c r="O369" s="56"/>
      <c r="P369" s="58">
        <f t="shared" si="790"/>
        <v>0</v>
      </c>
      <c r="Q369" s="58">
        <f t="shared" si="791"/>
        <v>0</v>
      </c>
      <c r="R369" s="29">
        <f t="shared" si="784"/>
        <v>0</v>
      </c>
      <c r="S369" s="56"/>
      <c r="T369" s="56"/>
      <c r="U369" s="56"/>
      <c r="V369" s="56"/>
      <c r="W369" s="58">
        <f t="shared" si="792"/>
        <v>0</v>
      </c>
      <c r="X369" s="58">
        <f t="shared" si="793"/>
        <v>0</v>
      </c>
      <c r="Y369" s="29">
        <f t="shared" si="789"/>
        <v>0</v>
      </c>
      <c r="Z369" s="56"/>
      <c r="AA369" s="56"/>
      <c r="AB369" s="56"/>
      <c r="AC369" s="56"/>
      <c r="AD369" s="58">
        <f t="shared" si="794"/>
        <v>0</v>
      </c>
      <c r="AE369" s="58">
        <f t="shared" si="795"/>
        <v>0</v>
      </c>
    </row>
    <row r="370" spans="1:31" ht="21" customHeight="1" x14ac:dyDescent="0.2">
      <c r="A370" s="262"/>
      <c r="B370" s="170"/>
      <c r="C370" s="170"/>
      <c r="D370" s="171"/>
      <c r="E370" s="55">
        <f t="shared" si="779"/>
        <v>0</v>
      </c>
      <c r="F370" s="56"/>
      <c r="G370" s="56"/>
      <c r="H370" s="56"/>
      <c r="I370" s="56"/>
      <c r="J370" s="57">
        <f t="shared" si="780"/>
        <v>0</v>
      </c>
      <c r="K370" s="29">
        <f t="shared" si="781"/>
        <v>0</v>
      </c>
      <c r="L370" s="56"/>
      <c r="M370" s="56"/>
      <c r="N370" s="56"/>
      <c r="O370" s="56"/>
      <c r="P370" s="58">
        <f t="shared" si="790"/>
        <v>0</v>
      </c>
      <c r="Q370" s="58">
        <f t="shared" si="791"/>
        <v>0</v>
      </c>
      <c r="R370" s="29">
        <f t="shared" si="784"/>
        <v>0</v>
      </c>
      <c r="S370" s="56"/>
      <c r="T370" s="56"/>
      <c r="U370" s="56"/>
      <c r="V370" s="56"/>
      <c r="W370" s="58">
        <f t="shared" si="792"/>
        <v>0</v>
      </c>
      <c r="X370" s="58">
        <f t="shared" si="793"/>
        <v>0</v>
      </c>
      <c r="Y370" s="29">
        <f t="shared" si="789"/>
        <v>0</v>
      </c>
      <c r="Z370" s="56"/>
      <c r="AA370" s="56"/>
      <c r="AB370" s="56"/>
      <c r="AC370" s="56"/>
      <c r="AD370" s="58">
        <f t="shared" si="794"/>
        <v>0</v>
      </c>
      <c r="AE370" s="58">
        <f t="shared" si="795"/>
        <v>0</v>
      </c>
    </row>
    <row r="371" spans="1:31" ht="21" customHeight="1" x14ac:dyDescent="0.2">
      <c r="A371" s="169"/>
      <c r="B371" s="170"/>
      <c r="C371" s="170"/>
      <c r="D371" s="171"/>
      <c r="E371" s="55">
        <f t="shared" si="779"/>
        <v>0</v>
      </c>
      <c r="F371" s="56"/>
      <c r="G371" s="56"/>
      <c r="H371" s="56"/>
      <c r="I371" s="56"/>
      <c r="J371" s="57">
        <f t="shared" si="780"/>
        <v>0</v>
      </c>
      <c r="K371" s="29">
        <f t="shared" si="781"/>
        <v>0</v>
      </c>
      <c r="L371" s="56"/>
      <c r="M371" s="56"/>
      <c r="N371" s="56"/>
      <c r="O371" s="56"/>
      <c r="P371" s="58">
        <f t="shared" si="790"/>
        <v>0</v>
      </c>
      <c r="Q371" s="58">
        <f t="shared" si="791"/>
        <v>0</v>
      </c>
      <c r="R371" s="29">
        <f t="shared" si="784"/>
        <v>0</v>
      </c>
      <c r="S371" s="56"/>
      <c r="T371" s="56"/>
      <c r="U371" s="56"/>
      <c r="V371" s="56"/>
      <c r="W371" s="58">
        <f t="shared" si="792"/>
        <v>0</v>
      </c>
      <c r="X371" s="58">
        <f t="shared" si="793"/>
        <v>0</v>
      </c>
      <c r="Y371" s="29">
        <f t="shared" si="789"/>
        <v>0</v>
      </c>
      <c r="Z371" s="56"/>
      <c r="AA371" s="56"/>
      <c r="AB371" s="56"/>
      <c r="AC371" s="56"/>
      <c r="AD371" s="58">
        <f t="shared" si="794"/>
        <v>0</v>
      </c>
      <c r="AE371" s="58">
        <f t="shared" si="795"/>
        <v>0</v>
      </c>
    </row>
    <row r="372" spans="1:31" ht="21" customHeight="1" x14ac:dyDescent="0.2">
      <c r="A372" s="140"/>
      <c r="B372" s="87"/>
      <c r="C372" s="87"/>
      <c r="D372" s="142"/>
      <c r="E372" s="55">
        <f t="shared" si="779"/>
        <v>0</v>
      </c>
      <c r="F372" s="95"/>
      <c r="G372" s="95"/>
      <c r="H372" s="95"/>
      <c r="I372" s="95"/>
      <c r="J372" s="57">
        <f t="shared" si="780"/>
        <v>0</v>
      </c>
      <c r="K372" s="29">
        <f t="shared" si="781"/>
        <v>0</v>
      </c>
      <c r="L372" s="95"/>
      <c r="M372" s="95"/>
      <c r="N372" s="95"/>
      <c r="O372" s="95"/>
      <c r="P372" s="58">
        <f t="shared" si="790"/>
        <v>0</v>
      </c>
      <c r="Q372" s="58">
        <f t="shared" si="791"/>
        <v>0</v>
      </c>
      <c r="R372" s="29">
        <f t="shared" si="784"/>
        <v>0</v>
      </c>
      <c r="S372" s="95"/>
      <c r="T372" s="95"/>
      <c r="U372" s="95"/>
      <c r="V372" s="95"/>
      <c r="W372" s="58">
        <f t="shared" si="792"/>
        <v>0</v>
      </c>
      <c r="X372" s="58">
        <f t="shared" si="793"/>
        <v>0</v>
      </c>
      <c r="Y372" s="29">
        <f t="shared" si="789"/>
        <v>0</v>
      </c>
      <c r="Z372" s="95"/>
      <c r="AA372" s="95"/>
      <c r="AB372" s="95"/>
      <c r="AC372" s="95"/>
      <c r="AD372" s="58">
        <f t="shared" si="794"/>
        <v>0</v>
      </c>
      <c r="AE372" s="58">
        <f t="shared" si="795"/>
        <v>0</v>
      </c>
    </row>
    <row r="373" spans="1:31" ht="21" customHeight="1" x14ac:dyDescent="0.2">
      <c r="A373" s="140"/>
      <c r="B373" s="87"/>
      <c r="C373" s="87"/>
      <c r="D373" s="142"/>
      <c r="E373" s="55">
        <f t="shared" si="779"/>
        <v>0</v>
      </c>
      <c r="F373" s="95"/>
      <c r="G373" s="95"/>
      <c r="H373" s="95"/>
      <c r="I373" s="95"/>
      <c r="J373" s="57">
        <f t="shared" si="780"/>
        <v>0</v>
      </c>
      <c r="K373" s="29">
        <f t="shared" si="781"/>
        <v>0</v>
      </c>
      <c r="L373" s="95"/>
      <c r="M373" s="95"/>
      <c r="N373" s="95"/>
      <c r="O373" s="95"/>
      <c r="P373" s="58">
        <f t="shared" si="790"/>
        <v>0</v>
      </c>
      <c r="Q373" s="58">
        <f t="shared" si="791"/>
        <v>0</v>
      </c>
      <c r="R373" s="29">
        <f t="shared" si="784"/>
        <v>0</v>
      </c>
      <c r="S373" s="95"/>
      <c r="T373" s="95"/>
      <c r="U373" s="95"/>
      <c r="V373" s="95"/>
      <c r="W373" s="58">
        <f t="shared" si="792"/>
        <v>0</v>
      </c>
      <c r="X373" s="58">
        <f t="shared" si="793"/>
        <v>0</v>
      </c>
      <c r="Y373" s="29">
        <f t="shared" si="789"/>
        <v>0</v>
      </c>
      <c r="Z373" s="95"/>
      <c r="AA373" s="95"/>
      <c r="AB373" s="95"/>
      <c r="AC373" s="95"/>
      <c r="AD373" s="58">
        <f t="shared" si="794"/>
        <v>0</v>
      </c>
      <c r="AE373" s="58">
        <f t="shared" si="795"/>
        <v>0</v>
      </c>
    </row>
    <row r="374" spans="1:31" ht="21" customHeight="1" thickBot="1" x14ac:dyDescent="0.25">
      <c r="A374" s="88"/>
      <c r="B374" s="89"/>
      <c r="C374" s="89"/>
      <c r="D374" s="90"/>
      <c r="E374" s="55">
        <f t="shared" si="779"/>
        <v>0</v>
      </c>
      <c r="F374" s="92"/>
      <c r="G374" s="92"/>
      <c r="H374" s="92"/>
      <c r="I374" s="92"/>
      <c r="J374" s="57">
        <f t="shared" si="780"/>
        <v>0</v>
      </c>
      <c r="K374" s="29">
        <f t="shared" si="781"/>
        <v>0</v>
      </c>
      <c r="L374" s="95"/>
      <c r="M374" s="95"/>
      <c r="N374" s="95"/>
      <c r="O374" s="95"/>
      <c r="P374" s="58">
        <f t="shared" si="790"/>
        <v>0</v>
      </c>
      <c r="Q374" s="58">
        <f t="shared" si="791"/>
        <v>0</v>
      </c>
      <c r="R374" s="29">
        <f t="shared" si="784"/>
        <v>0</v>
      </c>
      <c r="S374" s="95"/>
      <c r="T374" s="95"/>
      <c r="U374" s="95"/>
      <c r="V374" s="95"/>
      <c r="W374" s="58">
        <f t="shared" si="792"/>
        <v>0</v>
      </c>
      <c r="X374" s="58">
        <f t="shared" si="793"/>
        <v>0</v>
      </c>
      <c r="Y374" s="29">
        <f t="shared" si="789"/>
        <v>0</v>
      </c>
      <c r="Z374" s="95"/>
      <c r="AA374" s="95"/>
      <c r="AB374" s="95"/>
      <c r="AC374" s="95"/>
      <c r="AD374" s="58">
        <f t="shared" si="794"/>
        <v>0</v>
      </c>
      <c r="AE374" s="58">
        <f t="shared" si="795"/>
        <v>0</v>
      </c>
    </row>
    <row r="375" spans="1:31" ht="21" customHeight="1" thickTop="1" x14ac:dyDescent="0.2">
      <c r="A375" s="97" t="s">
        <v>88</v>
      </c>
      <c r="B375" s="58"/>
      <c r="C375" s="98"/>
      <c r="D375" s="99">
        <v>0</v>
      </c>
      <c r="E375" s="100">
        <f>SUM(E365:E374)</f>
        <v>102</v>
      </c>
      <c r="F375" s="41">
        <f>SUM(F365:F374)</f>
        <v>64</v>
      </c>
      <c r="G375" s="101">
        <f>SUM(G365:G374)</f>
        <v>46</v>
      </c>
      <c r="H375" s="99">
        <f>SUM(H365:H374)</f>
        <v>59</v>
      </c>
      <c r="I375" s="58"/>
      <c r="J375" s="41" t="s">
        <v>84</v>
      </c>
      <c r="K375" s="102">
        <f>SUM(K365:K374)</f>
        <v>93</v>
      </c>
      <c r="L375" s="41">
        <f>SUM(L365:L374)</f>
        <v>70</v>
      </c>
      <c r="M375" s="101">
        <f>SUM(M365:M374)</f>
        <v>66</v>
      </c>
      <c r="N375" s="101">
        <f>SUM(N365:N374)</f>
        <v>59</v>
      </c>
      <c r="O375" s="41"/>
      <c r="P375" s="41"/>
      <c r="Q375" s="41"/>
      <c r="R375" s="102">
        <f>SUM(R365:R374)</f>
        <v>93</v>
      </c>
      <c r="S375" s="41">
        <f>SUM(S365:S374)</f>
        <v>72</v>
      </c>
      <c r="T375" s="101">
        <f>SUM(T365:T374)</f>
        <v>54</v>
      </c>
      <c r="U375" s="101">
        <f>SUM(U365:U374)</f>
        <v>82</v>
      </c>
      <c r="V375" s="41"/>
      <c r="W375" s="41"/>
      <c r="X375" s="41"/>
      <c r="Y375" s="102">
        <f>SUM(Y365:Y374)</f>
        <v>93</v>
      </c>
      <c r="Z375" s="41">
        <f>SUM(Z365:Z374)</f>
        <v>63</v>
      </c>
      <c r="AA375" s="101">
        <f>SUM(AA365:AA374)</f>
        <v>67</v>
      </c>
      <c r="AB375" s="101">
        <f>SUM(AB365:AB374)</f>
        <v>61</v>
      </c>
      <c r="AC375" s="41"/>
      <c r="AD375" s="41"/>
      <c r="AE375" s="41"/>
    </row>
    <row r="376" spans="1:31" ht="21" customHeight="1" thickBot="1" x14ac:dyDescent="0.25">
      <c r="A376" s="104" t="s">
        <v>131</v>
      </c>
      <c r="B376" s="105"/>
      <c r="C376" s="105"/>
      <c r="D376" s="105"/>
      <c r="E376" s="105"/>
      <c r="F376" s="105"/>
      <c r="G376" s="105"/>
      <c r="H376" s="296">
        <f>SUM(J365:J374)/($H$286*4)</f>
        <v>14.083333333333334</v>
      </c>
      <c r="I376" s="296"/>
      <c r="J376" s="58">
        <f>F375+G375+H375+I375</f>
        <v>169</v>
      </c>
      <c r="K376" s="107"/>
      <c r="L376" s="259"/>
      <c r="M376" s="296">
        <f>SUM(P365:P374)/($N$286*4)</f>
        <v>16.25</v>
      </c>
      <c r="N376" s="296"/>
      <c r="O376" s="296"/>
      <c r="P376" s="58">
        <f>SUM(L375:O375)</f>
        <v>195</v>
      </c>
      <c r="Q376" s="105"/>
      <c r="R376" s="108"/>
      <c r="S376" s="105"/>
      <c r="T376" s="105"/>
      <c r="U376" s="296">
        <f>SUM(W365:W374)/($U$286*4)</f>
        <v>17.333333333333332</v>
      </c>
      <c r="V376" s="296"/>
      <c r="W376" s="58">
        <f>SUM(S375:V375)</f>
        <v>208</v>
      </c>
      <c r="X376" s="58"/>
      <c r="Y376" s="108"/>
      <c r="Z376" s="105"/>
      <c r="AA376" s="105"/>
      <c r="AB376" s="296">
        <f>SUM(AD365:AD374)/($AB$286*4)</f>
        <v>15.916666666666666</v>
      </c>
      <c r="AC376" s="296"/>
      <c r="AD376" s="58">
        <f>SUM(Z375:AC375)</f>
        <v>191</v>
      </c>
      <c r="AE376" s="58"/>
    </row>
    <row r="377" spans="1:31" ht="17.25" thickTop="1" thickBot="1" x14ac:dyDescent="0.25">
      <c r="A377" s="104" t="s">
        <v>93</v>
      </c>
      <c r="B377" s="105"/>
      <c r="C377" s="105"/>
      <c r="D377" s="105"/>
      <c r="E377" s="105"/>
      <c r="F377" s="105"/>
      <c r="G377" s="105"/>
      <c r="H377" s="109" t="s">
        <v>13</v>
      </c>
      <c r="I377" s="110"/>
      <c r="J377" s="111">
        <f>J376+E375</f>
        <v>271</v>
      </c>
      <c r="K377" s="112"/>
      <c r="L377" s="105"/>
      <c r="M377" s="105"/>
      <c r="N377" s="105"/>
      <c r="O377" s="109" t="s">
        <v>13</v>
      </c>
      <c r="P377" s="110"/>
      <c r="Q377" s="111">
        <f>P376+K375</f>
        <v>288</v>
      </c>
      <c r="R377" s="108"/>
      <c r="S377" s="105"/>
      <c r="T377" s="105"/>
      <c r="U377" s="105"/>
      <c r="V377" s="109" t="s">
        <v>13</v>
      </c>
      <c r="W377" s="110"/>
      <c r="X377" s="111">
        <f>R375+W376</f>
        <v>301</v>
      </c>
      <c r="Y377" s="108"/>
      <c r="Z377" s="105"/>
      <c r="AA377" s="105"/>
      <c r="AB377" s="105"/>
      <c r="AC377" s="109" t="s">
        <v>13</v>
      </c>
      <c r="AD377" s="110"/>
      <c r="AE377" s="111">
        <f>Y375+AD376</f>
        <v>284</v>
      </c>
    </row>
    <row r="378" spans="1:31" ht="17.25" thickTop="1" thickBot="1" x14ac:dyDescent="0.25">
      <c r="A378" s="114" t="s">
        <v>41</v>
      </c>
      <c r="B378" s="115"/>
      <c r="C378" s="115"/>
      <c r="D378" s="115"/>
      <c r="E378" s="115"/>
      <c r="F378" s="115"/>
      <c r="G378" s="115"/>
      <c r="H378" s="115"/>
      <c r="I378" s="115"/>
      <c r="J378" s="115"/>
      <c r="K378" s="115"/>
      <c r="L378" s="115"/>
      <c r="M378" s="115"/>
      <c r="N378" s="115"/>
      <c r="O378" s="109" t="s">
        <v>13</v>
      </c>
      <c r="P378" s="110"/>
      <c r="Q378" s="111">
        <f>(J377+Q377)</f>
        <v>559</v>
      </c>
      <c r="R378" s="116"/>
      <c r="S378" s="115"/>
      <c r="T378" s="115"/>
      <c r="U378" s="115" t="s">
        <v>84</v>
      </c>
      <c r="V378" s="109" t="s">
        <v>13</v>
      </c>
      <c r="W378" s="110"/>
      <c r="X378" s="111">
        <f>J377+Q377+X377</f>
        <v>860</v>
      </c>
      <c r="Y378" s="116"/>
      <c r="Z378" s="115"/>
      <c r="AA378" s="115"/>
      <c r="AB378" s="115" t="s">
        <v>84</v>
      </c>
      <c r="AC378" s="109" t="s">
        <v>13</v>
      </c>
      <c r="AD378" s="110"/>
      <c r="AE378" s="111">
        <f>J377+Q377+X377+AE377</f>
        <v>1144</v>
      </c>
    </row>
    <row r="379" spans="1:31" ht="19.5" customHeight="1" thickTop="1" x14ac:dyDescent="0.2"/>
    <row r="380" spans="1:31" ht="20.25" customHeight="1" thickBot="1" x14ac:dyDescent="0.25"/>
    <row r="381" spans="1:31" ht="21" customHeight="1" thickTop="1" thickBot="1" x14ac:dyDescent="0.25">
      <c r="A381" s="11"/>
      <c r="B381" s="297" t="s">
        <v>176</v>
      </c>
      <c r="C381" s="297"/>
      <c r="D381" s="297"/>
      <c r="E381" s="298" t="s">
        <v>7</v>
      </c>
      <c r="F381" s="298"/>
      <c r="G381" s="298"/>
      <c r="H381" s="260">
        <f>$H$4</f>
        <v>3</v>
      </c>
      <c r="I381" s="13"/>
      <c r="J381" s="14"/>
      <c r="K381" s="298" t="s">
        <v>7</v>
      </c>
      <c r="L381" s="298"/>
      <c r="M381" s="298"/>
      <c r="N381" s="260">
        <f>$N$4</f>
        <v>3</v>
      </c>
      <c r="O381" s="14"/>
      <c r="P381" s="14"/>
      <c r="Q381" s="14"/>
      <c r="R381" s="298" t="s">
        <v>7</v>
      </c>
      <c r="S381" s="298"/>
      <c r="T381" s="298"/>
      <c r="U381" s="260">
        <f>$U$4</f>
        <v>3</v>
      </c>
      <c r="V381" s="14"/>
      <c r="W381" s="14"/>
      <c r="X381" s="14"/>
      <c r="Y381" s="298" t="s">
        <v>7</v>
      </c>
      <c r="Z381" s="298"/>
      <c r="AA381" s="298"/>
      <c r="AB381" s="260">
        <v>3</v>
      </c>
      <c r="AC381" s="14"/>
      <c r="AD381" s="14"/>
      <c r="AE381" s="14"/>
    </row>
    <row r="382" spans="1:31" ht="21" customHeight="1" thickTop="1" x14ac:dyDescent="0.2">
      <c r="A382" s="16"/>
      <c r="B382" s="17" t="s">
        <v>22</v>
      </c>
      <c r="C382" s="17"/>
      <c r="D382" s="17"/>
      <c r="E382" s="18">
        <f>$H$4</f>
        <v>3</v>
      </c>
      <c r="F382" s="294" t="str">
        <f>$F$5</f>
        <v>VALENCE</v>
      </c>
      <c r="G382" s="294"/>
      <c r="H382" s="294"/>
      <c r="I382" s="294"/>
      <c r="J382" s="294"/>
      <c r="K382" s="18">
        <f>$N$4</f>
        <v>3</v>
      </c>
      <c r="L382" s="294" t="str">
        <f>$L$5</f>
        <v>TOULOUSE</v>
      </c>
      <c r="M382" s="294"/>
      <c r="N382" s="294"/>
      <c r="O382" s="294"/>
      <c r="P382" s="294"/>
      <c r="Q382" s="294"/>
      <c r="R382" s="18">
        <f>$U$4</f>
        <v>3</v>
      </c>
      <c r="S382" s="294" t="str">
        <f>$S$5</f>
        <v>LE SEQUESTRE</v>
      </c>
      <c r="T382" s="294"/>
      <c r="U382" s="294"/>
      <c r="V382" s="294"/>
      <c r="W382" s="294"/>
      <c r="X382" s="294"/>
      <c r="Y382" s="18">
        <f>$AB$4</f>
        <v>3</v>
      </c>
      <c r="Z382" s="295" t="str">
        <f>$Z$5</f>
        <v>MIRANDOL</v>
      </c>
      <c r="AA382" s="295"/>
      <c r="AB382" s="295"/>
      <c r="AC382" s="295"/>
      <c r="AD382" s="295"/>
      <c r="AE382" s="295"/>
    </row>
    <row r="383" spans="1:31" ht="21" customHeight="1" thickBot="1" x14ac:dyDescent="0.25">
      <c r="A383" s="28" t="s">
        <v>8</v>
      </c>
      <c r="B383" s="28" t="s">
        <v>9</v>
      </c>
      <c r="C383" s="28" t="s">
        <v>10</v>
      </c>
      <c r="D383" s="28" t="s">
        <v>31</v>
      </c>
      <c r="E383" s="29" t="s">
        <v>32</v>
      </c>
      <c r="F383" s="28">
        <v>1</v>
      </c>
      <c r="G383" s="28">
        <v>2</v>
      </c>
      <c r="H383" s="28">
        <v>3</v>
      </c>
      <c r="I383" s="28">
        <v>4</v>
      </c>
      <c r="J383" s="28" t="s">
        <v>21</v>
      </c>
      <c r="K383" s="29" t="s">
        <v>32</v>
      </c>
      <c r="L383" s="28">
        <v>1</v>
      </c>
      <c r="M383" s="28">
        <v>2</v>
      </c>
      <c r="N383" s="28">
        <v>3</v>
      </c>
      <c r="O383" s="28">
        <v>4</v>
      </c>
      <c r="P383" s="28" t="s">
        <v>21</v>
      </c>
      <c r="Q383" s="28" t="s">
        <v>33</v>
      </c>
      <c r="R383" s="29" t="s">
        <v>32</v>
      </c>
      <c r="S383" s="28">
        <v>1</v>
      </c>
      <c r="T383" s="28">
        <v>2</v>
      </c>
      <c r="U383" s="28">
        <v>3</v>
      </c>
      <c r="V383" s="28">
        <v>4</v>
      </c>
      <c r="W383" s="28" t="s">
        <v>21</v>
      </c>
      <c r="X383" s="28" t="s">
        <v>33</v>
      </c>
      <c r="Y383" s="29" t="s">
        <v>32</v>
      </c>
      <c r="Z383" s="28">
        <v>1</v>
      </c>
      <c r="AA383" s="28">
        <v>2</v>
      </c>
      <c r="AB383" s="28">
        <v>3</v>
      </c>
      <c r="AC383" s="28">
        <v>4</v>
      </c>
      <c r="AD383" s="28" t="s">
        <v>21</v>
      </c>
      <c r="AE383" s="28" t="s">
        <v>33</v>
      </c>
    </row>
    <row r="384" spans="1:31" ht="21" customHeight="1" thickTop="1" x14ac:dyDescent="0.2">
      <c r="A384" s="165" t="s">
        <v>102</v>
      </c>
      <c r="B384" s="166" t="s">
        <v>204</v>
      </c>
      <c r="C384" s="166" t="s">
        <v>124</v>
      </c>
      <c r="D384" s="167">
        <v>16</v>
      </c>
      <c r="E384" s="127">
        <f t="shared" ref="E384:E393" si="796">IF(F384&gt;0,D384*$E$207,0)</f>
        <v>48</v>
      </c>
      <c r="F384" s="38">
        <v>29</v>
      </c>
      <c r="G384" s="38">
        <v>30</v>
      </c>
      <c r="H384" s="38">
        <v>28</v>
      </c>
      <c r="I384" s="38"/>
      <c r="J384" s="39">
        <f t="shared" ref="J384:J393" si="797">F384+G384+H384+I384</f>
        <v>87</v>
      </c>
      <c r="K384" s="40">
        <f t="shared" ref="K384:K393" si="798">IF(L384&gt;0,D384*$K$207,0)</f>
        <v>48</v>
      </c>
      <c r="L384" s="38">
        <v>16</v>
      </c>
      <c r="M384" s="38">
        <v>25</v>
      </c>
      <c r="N384" s="38">
        <v>23</v>
      </c>
      <c r="O384" s="38"/>
      <c r="P384" s="41">
        <f t="shared" ref="P384:P386" si="799">L384+M384+N384+O384</f>
        <v>64</v>
      </c>
      <c r="Q384" s="41">
        <f t="shared" ref="Q384:Q386" si="800">J384+P384</f>
        <v>151</v>
      </c>
      <c r="R384" s="40">
        <f t="shared" ref="R384:R393" si="801">IF(S384&gt;0,D384*$R$207,0)</f>
        <v>0</v>
      </c>
      <c r="S384" s="38"/>
      <c r="T384" s="38"/>
      <c r="U384" s="38"/>
      <c r="V384" s="38">
        <v>0</v>
      </c>
      <c r="W384" s="41">
        <f t="shared" ref="W384:W386" si="802">S384+T384+U384+V384</f>
        <v>0</v>
      </c>
      <c r="X384" s="41">
        <f t="shared" ref="X384:X386" si="803">J384+P384+W384</f>
        <v>151</v>
      </c>
      <c r="Y384" s="40">
        <f>IF(Z384&gt;0,D384*$Y$207,0)</f>
        <v>0</v>
      </c>
      <c r="Z384" s="38"/>
      <c r="AA384" s="38"/>
      <c r="AB384" s="38"/>
      <c r="AC384" s="38"/>
      <c r="AD384" s="41">
        <f t="shared" ref="AD384:AD386" si="804">Z384+AA384+AB384+AC384</f>
        <v>0</v>
      </c>
      <c r="AE384" s="41">
        <f t="shared" ref="AE384:AE386" si="805">J384+P384+W384+AD384</f>
        <v>151</v>
      </c>
    </row>
    <row r="385" spans="1:31" ht="21" customHeight="1" x14ac:dyDescent="0.2">
      <c r="A385" s="169" t="s">
        <v>102</v>
      </c>
      <c r="B385" s="170" t="s">
        <v>205</v>
      </c>
      <c r="C385" s="170" t="s">
        <v>206</v>
      </c>
      <c r="D385" s="171">
        <v>19</v>
      </c>
      <c r="E385" s="55">
        <f t="shared" si="796"/>
        <v>57</v>
      </c>
      <c r="F385" s="56">
        <v>33</v>
      </c>
      <c r="G385" s="56">
        <v>37</v>
      </c>
      <c r="H385" s="56">
        <v>31</v>
      </c>
      <c r="I385" s="56"/>
      <c r="J385" s="57">
        <f t="shared" si="797"/>
        <v>101</v>
      </c>
      <c r="K385" s="29">
        <f t="shared" si="798"/>
        <v>0</v>
      </c>
      <c r="L385" s="56"/>
      <c r="M385" s="56"/>
      <c r="N385" s="56"/>
      <c r="O385" s="56"/>
      <c r="P385" s="58">
        <f t="shared" si="799"/>
        <v>0</v>
      </c>
      <c r="Q385" s="58">
        <f t="shared" si="800"/>
        <v>101</v>
      </c>
      <c r="R385" s="29">
        <f t="shared" si="801"/>
        <v>57</v>
      </c>
      <c r="S385" s="56">
        <v>33</v>
      </c>
      <c r="T385" s="56">
        <v>37</v>
      </c>
      <c r="U385" s="56">
        <v>30</v>
      </c>
      <c r="V385" s="56"/>
      <c r="W385" s="58">
        <f t="shared" si="802"/>
        <v>100</v>
      </c>
      <c r="X385" s="58">
        <f t="shared" si="803"/>
        <v>201</v>
      </c>
      <c r="Y385" s="29">
        <f>IF(Z385&gt;0,D385*$Y$207,0)</f>
        <v>57</v>
      </c>
      <c r="Z385" s="56">
        <v>41</v>
      </c>
      <c r="AA385" s="56">
        <v>42</v>
      </c>
      <c r="AB385" s="56">
        <v>36</v>
      </c>
      <c r="AC385" s="56"/>
      <c r="AD385" s="58">
        <f t="shared" si="804"/>
        <v>119</v>
      </c>
      <c r="AE385" s="58">
        <f t="shared" si="805"/>
        <v>320</v>
      </c>
    </row>
    <row r="386" spans="1:31" ht="21" customHeight="1" x14ac:dyDescent="0.2">
      <c r="A386" s="262" t="s">
        <v>102</v>
      </c>
      <c r="B386" s="178" t="s">
        <v>205</v>
      </c>
      <c r="C386" s="170" t="s">
        <v>207</v>
      </c>
      <c r="D386" s="171">
        <v>13</v>
      </c>
      <c r="E386" s="55">
        <f t="shared" si="796"/>
        <v>0</v>
      </c>
      <c r="F386" s="56"/>
      <c r="G386" s="56"/>
      <c r="H386" s="56"/>
      <c r="I386" s="56"/>
      <c r="J386" s="57">
        <f t="shared" si="797"/>
        <v>0</v>
      </c>
      <c r="K386" s="29">
        <f t="shared" si="798"/>
        <v>0</v>
      </c>
      <c r="L386" s="56"/>
      <c r="M386" s="56"/>
      <c r="N386" s="56"/>
      <c r="O386" s="56"/>
      <c r="P386" s="58">
        <f t="shared" si="799"/>
        <v>0</v>
      </c>
      <c r="Q386" s="58">
        <f t="shared" si="800"/>
        <v>0</v>
      </c>
      <c r="R386" s="29">
        <f t="shared" si="801"/>
        <v>39</v>
      </c>
      <c r="S386" s="56">
        <v>34</v>
      </c>
      <c r="T386" s="56">
        <v>37</v>
      </c>
      <c r="U386" s="56">
        <v>29</v>
      </c>
      <c r="V386" s="56"/>
      <c r="W386" s="58">
        <f t="shared" si="802"/>
        <v>100</v>
      </c>
      <c r="X386" s="58">
        <f t="shared" si="803"/>
        <v>100</v>
      </c>
      <c r="Y386" s="29">
        <f t="shared" ref="Y386:Y393" si="806">IF(Z386&gt;0,D386*$Y$207,0)</f>
        <v>39</v>
      </c>
      <c r="Z386" s="56">
        <v>37</v>
      </c>
      <c r="AA386" s="56">
        <v>36</v>
      </c>
      <c r="AB386" s="56">
        <v>34</v>
      </c>
      <c r="AC386" s="56"/>
      <c r="AD386" s="58">
        <f t="shared" si="804"/>
        <v>107</v>
      </c>
      <c r="AE386" s="58">
        <f t="shared" si="805"/>
        <v>207</v>
      </c>
    </row>
    <row r="387" spans="1:31" ht="21" customHeight="1" x14ac:dyDescent="0.2">
      <c r="A387" s="262" t="s">
        <v>102</v>
      </c>
      <c r="B387" s="178" t="s">
        <v>114</v>
      </c>
      <c r="C387" s="170" t="s">
        <v>115</v>
      </c>
      <c r="D387" s="171">
        <v>15</v>
      </c>
      <c r="E387" s="55">
        <f t="shared" si="796"/>
        <v>0</v>
      </c>
      <c r="F387" s="56"/>
      <c r="G387" s="56"/>
      <c r="H387" s="56"/>
      <c r="I387" s="56"/>
      <c r="J387" s="57">
        <f t="shared" si="797"/>
        <v>0</v>
      </c>
      <c r="K387" s="29">
        <f t="shared" si="798"/>
        <v>45</v>
      </c>
      <c r="L387" s="56">
        <v>35</v>
      </c>
      <c r="M387" s="56">
        <v>32</v>
      </c>
      <c r="N387" s="56">
        <v>34</v>
      </c>
      <c r="O387" s="56"/>
      <c r="P387" s="58">
        <f t="shared" ref="P387:P393" si="807">L387+M387+N387+O387</f>
        <v>101</v>
      </c>
      <c r="Q387" s="58">
        <f t="shared" ref="Q387:Q393" si="808">J387+P387</f>
        <v>101</v>
      </c>
      <c r="R387" s="29">
        <f t="shared" si="801"/>
        <v>0</v>
      </c>
      <c r="S387" s="56"/>
      <c r="T387" s="56"/>
      <c r="U387" s="56"/>
      <c r="V387" s="56"/>
      <c r="W387" s="58">
        <f t="shared" ref="W387:W393" si="809">S387+T387+U387+V387</f>
        <v>0</v>
      </c>
      <c r="X387" s="58">
        <f t="shared" ref="X387:X393" si="810">J387+P387+W387</f>
        <v>101</v>
      </c>
      <c r="Y387" s="29">
        <f t="shared" si="806"/>
        <v>0</v>
      </c>
      <c r="Z387" s="56"/>
      <c r="AA387" s="56"/>
      <c r="AB387" s="56"/>
      <c r="AC387" s="56"/>
      <c r="AD387" s="58">
        <f t="shared" ref="AD387:AD393" si="811">Z387+AA387+AB387+AC387</f>
        <v>0</v>
      </c>
      <c r="AE387" s="58">
        <f t="shared" ref="AE387:AE393" si="812">J387+P387+W387+AD387</f>
        <v>101</v>
      </c>
    </row>
    <row r="388" spans="1:31" ht="21" customHeight="1" x14ac:dyDescent="0.2">
      <c r="A388" s="262"/>
      <c r="B388" s="170"/>
      <c r="C388" s="170"/>
      <c r="D388" s="171"/>
      <c r="E388" s="55">
        <f t="shared" si="796"/>
        <v>0</v>
      </c>
      <c r="F388" s="56"/>
      <c r="G388" s="56"/>
      <c r="H388" s="56"/>
      <c r="I388" s="56"/>
      <c r="J388" s="57">
        <f t="shared" si="797"/>
        <v>0</v>
      </c>
      <c r="K388" s="29">
        <f t="shared" si="798"/>
        <v>0</v>
      </c>
      <c r="L388" s="56"/>
      <c r="M388" s="56"/>
      <c r="N388" s="56"/>
      <c r="O388" s="56"/>
      <c r="P388" s="58">
        <f t="shared" si="807"/>
        <v>0</v>
      </c>
      <c r="Q388" s="58">
        <f t="shared" si="808"/>
        <v>0</v>
      </c>
      <c r="R388" s="29">
        <f t="shared" si="801"/>
        <v>0</v>
      </c>
      <c r="S388" s="56"/>
      <c r="T388" s="56"/>
      <c r="U388" s="56"/>
      <c r="V388" s="56"/>
      <c r="W388" s="58">
        <f t="shared" si="809"/>
        <v>0</v>
      </c>
      <c r="X388" s="58">
        <f t="shared" si="810"/>
        <v>0</v>
      </c>
      <c r="Y388" s="29">
        <f t="shared" si="806"/>
        <v>0</v>
      </c>
      <c r="Z388" s="56"/>
      <c r="AA388" s="56"/>
      <c r="AB388" s="56"/>
      <c r="AC388" s="56"/>
      <c r="AD388" s="58">
        <f t="shared" si="811"/>
        <v>0</v>
      </c>
      <c r="AE388" s="58">
        <f t="shared" si="812"/>
        <v>0</v>
      </c>
    </row>
    <row r="389" spans="1:31" ht="21" customHeight="1" x14ac:dyDescent="0.2">
      <c r="A389" s="262"/>
      <c r="B389" s="170"/>
      <c r="C389" s="170"/>
      <c r="D389" s="171"/>
      <c r="E389" s="55">
        <f t="shared" si="796"/>
        <v>0</v>
      </c>
      <c r="F389" s="56"/>
      <c r="G389" s="56"/>
      <c r="H389" s="56"/>
      <c r="I389" s="56"/>
      <c r="J389" s="57">
        <f t="shared" si="797"/>
        <v>0</v>
      </c>
      <c r="K389" s="29">
        <f t="shared" si="798"/>
        <v>0</v>
      </c>
      <c r="L389" s="56"/>
      <c r="M389" s="56"/>
      <c r="N389" s="56"/>
      <c r="O389" s="56"/>
      <c r="P389" s="58">
        <f t="shared" si="807"/>
        <v>0</v>
      </c>
      <c r="Q389" s="58">
        <f t="shared" si="808"/>
        <v>0</v>
      </c>
      <c r="R389" s="29">
        <f t="shared" si="801"/>
        <v>0</v>
      </c>
      <c r="S389" s="56"/>
      <c r="T389" s="56"/>
      <c r="U389" s="56"/>
      <c r="V389" s="56"/>
      <c r="W389" s="58">
        <f t="shared" si="809"/>
        <v>0</v>
      </c>
      <c r="X389" s="58">
        <f t="shared" si="810"/>
        <v>0</v>
      </c>
      <c r="Y389" s="29">
        <f t="shared" si="806"/>
        <v>0</v>
      </c>
      <c r="Z389" s="56"/>
      <c r="AA389" s="56"/>
      <c r="AB389" s="56"/>
      <c r="AC389" s="56"/>
      <c r="AD389" s="58">
        <f t="shared" si="811"/>
        <v>0</v>
      </c>
      <c r="AE389" s="58">
        <f t="shared" si="812"/>
        <v>0</v>
      </c>
    </row>
    <row r="390" spans="1:31" ht="21" customHeight="1" x14ac:dyDescent="0.2">
      <c r="A390" s="169"/>
      <c r="B390" s="170"/>
      <c r="C390" s="170"/>
      <c r="D390" s="171"/>
      <c r="E390" s="55">
        <f t="shared" si="796"/>
        <v>0</v>
      </c>
      <c r="F390" s="56"/>
      <c r="G390" s="56"/>
      <c r="H390" s="56"/>
      <c r="I390" s="56"/>
      <c r="J390" s="57">
        <f t="shared" si="797"/>
        <v>0</v>
      </c>
      <c r="K390" s="29">
        <f t="shared" si="798"/>
        <v>0</v>
      </c>
      <c r="L390" s="56"/>
      <c r="M390" s="56"/>
      <c r="N390" s="56"/>
      <c r="O390" s="56"/>
      <c r="P390" s="58">
        <f t="shared" si="807"/>
        <v>0</v>
      </c>
      <c r="Q390" s="58">
        <f t="shared" si="808"/>
        <v>0</v>
      </c>
      <c r="R390" s="29">
        <f t="shared" si="801"/>
        <v>0</v>
      </c>
      <c r="S390" s="56"/>
      <c r="T390" s="56"/>
      <c r="U390" s="56"/>
      <c r="V390" s="56"/>
      <c r="W390" s="58">
        <f t="shared" si="809"/>
        <v>0</v>
      </c>
      <c r="X390" s="58">
        <f t="shared" si="810"/>
        <v>0</v>
      </c>
      <c r="Y390" s="29">
        <f t="shared" si="806"/>
        <v>0</v>
      </c>
      <c r="Z390" s="56"/>
      <c r="AA390" s="56"/>
      <c r="AB390" s="56"/>
      <c r="AC390" s="56"/>
      <c r="AD390" s="58">
        <f t="shared" si="811"/>
        <v>0</v>
      </c>
      <c r="AE390" s="58">
        <f t="shared" si="812"/>
        <v>0</v>
      </c>
    </row>
    <row r="391" spans="1:31" ht="21" customHeight="1" x14ac:dyDescent="0.2">
      <c r="A391" s="140"/>
      <c r="B391" s="87"/>
      <c r="C391" s="87"/>
      <c r="D391" s="142"/>
      <c r="E391" s="55">
        <f t="shared" si="796"/>
        <v>0</v>
      </c>
      <c r="F391" s="95"/>
      <c r="G391" s="95"/>
      <c r="H391" s="95"/>
      <c r="I391" s="95"/>
      <c r="J391" s="57">
        <f t="shared" si="797"/>
        <v>0</v>
      </c>
      <c r="K391" s="29">
        <f t="shared" si="798"/>
        <v>0</v>
      </c>
      <c r="L391" s="95"/>
      <c r="M391" s="95"/>
      <c r="N391" s="95"/>
      <c r="O391" s="95"/>
      <c r="P391" s="58">
        <f t="shared" si="807"/>
        <v>0</v>
      </c>
      <c r="Q391" s="58">
        <f t="shared" si="808"/>
        <v>0</v>
      </c>
      <c r="R391" s="29">
        <f t="shared" si="801"/>
        <v>0</v>
      </c>
      <c r="S391" s="95"/>
      <c r="T391" s="95"/>
      <c r="U391" s="95"/>
      <c r="V391" s="95"/>
      <c r="W391" s="58">
        <f t="shared" si="809"/>
        <v>0</v>
      </c>
      <c r="X391" s="58">
        <f t="shared" si="810"/>
        <v>0</v>
      </c>
      <c r="Y391" s="29">
        <f t="shared" si="806"/>
        <v>0</v>
      </c>
      <c r="Z391" s="95"/>
      <c r="AA391" s="95"/>
      <c r="AB391" s="95"/>
      <c r="AC391" s="95"/>
      <c r="AD391" s="58">
        <f t="shared" si="811"/>
        <v>0</v>
      </c>
      <c r="AE391" s="58">
        <f t="shared" si="812"/>
        <v>0</v>
      </c>
    </row>
    <row r="392" spans="1:31" ht="21" customHeight="1" x14ac:dyDescent="0.2">
      <c r="A392" s="140"/>
      <c r="B392" s="87"/>
      <c r="C392" s="87"/>
      <c r="D392" s="142"/>
      <c r="E392" s="55">
        <f t="shared" si="796"/>
        <v>0</v>
      </c>
      <c r="F392" s="95"/>
      <c r="G392" s="95"/>
      <c r="H392" s="95"/>
      <c r="I392" s="95"/>
      <c r="J392" s="57">
        <f t="shared" si="797"/>
        <v>0</v>
      </c>
      <c r="K392" s="29">
        <f t="shared" si="798"/>
        <v>0</v>
      </c>
      <c r="L392" s="95"/>
      <c r="M392" s="95"/>
      <c r="N392" s="95"/>
      <c r="O392" s="95"/>
      <c r="P392" s="58">
        <f t="shared" si="807"/>
        <v>0</v>
      </c>
      <c r="Q392" s="58">
        <f t="shared" si="808"/>
        <v>0</v>
      </c>
      <c r="R392" s="29">
        <f t="shared" si="801"/>
        <v>0</v>
      </c>
      <c r="S392" s="95"/>
      <c r="T392" s="95"/>
      <c r="U392" s="95"/>
      <c r="V392" s="95"/>
      <c r="W392" s="58">
        <f t="shared" si="809"/>
        <v>0</v>
      </c>
      <c r="X392" s="58">
        <f t="shared" si="810"/>
        <v>0</v>
      </c>
      <c r="Y392" s="29">
        <f t="shared" si="806"/>
        <v>0</v>
      </c>
      <c r="Z392" s="95"/>
      <c r="AA392" s="95"/>
      <c r="AB392" s="95"/>
      <c r="AC392" s="95"/>
      <c r="AD392" s="58">
        <f t="shared" si="811"/>
        <v>0</v>
      </c>
      <c r="AE392" s="58">
        <f t="shared" si="812"/>
        <v>0</v>
      </c>
    </row>
    <row r="393" spans="1:31" ht="21" customHeight="1" thickBot="1" x14ac:dyDescent="0.25">
      <c r="A393" s="88"/>
      <c r="B393" s="89"/>
      <c r="C393" s="89"/>
      <c r="D393" s="90"/>
      <c r="E393" s="55">
        <f t="shared" si="796"/>
        <v>0</v>
      </c>
      <c r="F393" s="92"/>
      <c r="G393" s="92"/>
      <c r="H393" s="92"/>
      <c r="I393" s="92"/>
      <c r="J393" s="57">
        <f t="shared" si="797"/>
        <v>0</v>
      </c>
      <c r="K393" s="29">
        <f t="shared" si="798"/>
        <v>0</v>
      </c>
      <c r="L393" s="95"/>
      <c r="M393" s="95"/>
      <c r="N393" s="95"/>
      <c r="O393" s="95"/>
      <c r="P393" s="58">
        <f t="shared" si="807"/>
        <v>0</v>
      </c>
      <c r="Q393" s="58">
        <f t="shared" si="808"/>
        <v>0</v>
      </c>
      <c r="R393" s="29">
        <f t="shared" si="801"/>
        <v>0</v>
      </c>
      <c r="S393" s="95"/>
      <c r="T393" s="95"/>
      <c r="U393" s="95"/>
      <c r="V393" s="95"/>
      <c r="W393" s="58">
        <f t="shared" si="809"/>
        <v>0</v>
      </c>
      <c r="X393" s="58">
        <f t="shared" si="810"/>
        <v>0</v>
      </c>
      <c r="Y393" s="29">
        <f t="shared" si="806"/>
        <v>0</v>
      </c>
      <c r="Z393" s="95"/>
      <c r="AA393" s="95"/>
      <c r="AB393" s="95"/>
      <c r="AC393" s="95"/>
      <c r="AD393" s="58">
        <f t="shared" si="811"/>
        <v>0</v>
      </c>
      <c r="AE393" s="58">
        <f t="shared" si="812"/>
        <v>0</v>
      </c>
    </row>
    <row r="394" spans="1:31" ht="21" customHeight="1" thickTop="1" x14ac:dyDescent="0.2">
      <c r="A394" s="97" t="s">
        <v>88</v>
      </c>
      <c r="B394" s="58"/>
      <c r="C394" s="98"/>
      <c r="D394" s="99">
        <v>0</v>
      </c>
      <c r="E394" s="100">
        <f>SUM(E384:E393)</f>
        <v>105</v>
      </c>
      <c r="F394" s="41">
        <f>SUM(F384:F393)</f>
        <v>62</v>
      </c>
      <c r="G394" s="101">
        <f>SUM(G384:G393)</f>
        <v>67</v>
      </c>
      <c r="H394" s="99">
        <f>SUM(H384:H393)</f>
        <v>59</v>
      </c>
      <c r="I394" s="58"/>
      <c r="J394" s="41" t="s">
        <v>84</v>
      </c>
      <c r="K394" s="102">
        <f>SUM(K384:K393)</f>
        <v>93</v>
      </c>
      <c r="L394" s="41">
        <f>SUM(L384:L393)</f>
        <v>51</v>
      </c>
      <c r="M394" s="101">
        <f>SUM(M384:M393)</f>
        <v>57</v>
      </c>
      <c r="N394" s="101">
        <f>SUM(N384:N393)</f>
        <v>57</v>
      </c>
      <c r="O394" s="41"/>
      <c r="P394" s="41"/>
      <c r="Q394" s="41"/>
      <c r="R394" s="102">
        <f>SUM(R384:R393)</f>
        <v>96</v>
      </c>
      <c r="S394" s="41">
        <f>SUM(S384:S393)</f>
        <v>67</v>
      </c>
      <c r="T394" s="101">
        <f>SUM(T384:T393)</f>
        <v>74</v>
      </c>
      <c r="U394" s="101">
        <f>SUM(U384:U393)</f>
        <v>59</v>
      </c>
      <c r="V394" s="41"/>
      <c r="W394" s="41"/>
      <c r="X394" s="41"/>
      <c r="Y394" s="102">
        <f>SUM(Y384:Y393)</f>
        <v>96</v>
      </c>
      <c r="Z394" s="41">
        <f>SUM(Z384:Z393)</f>
        <v>78</v>
      </c>
      <c r="AA394" s="101">
        <f>SUM(AA384:AA393)</f>
        <v>78</v>
      </c>
      <c r="AB394" s="101">
        <f>SUM(AB384:AB393)</f>
        <v>70</v>
      </c>
      <c r="AC394" s="41"/>
      <c r="AD394" s="41"/>
      <c r="AE394" s="41"/>
    </row>
    <row r="395" spans="1:31" ht="21" customHeight="1" thickBot="1" x14ac:dyDescent="0.25">
      <c r="A395" s="104" t="s">
        <v>131</v>
      </c>
      <c r="B395" s="105"/>
      <c r="C395" s="105"/>
      <c r="D395" s="105"/>
      <c r="E395" s="105"/>
      <c r="F395" s="105"/>
      <c r="G395" s="105"/>
      <c r="H395" s="296">
        <f>SUM(J384:J393)/($H$286*4)</f>
        <v>15.666666666666666</v>
      </c>
      <c r="I395" s="296"/>
      <c r="J395" s="58">
        <f>F394+G394+H394+I394</f>
        <v>188</v>
      </c>
      <c r="K395" s="107"/>
      <c r="L395" s="259"/>
      <c r="M395" s="296">
        <f>SUM(P384:P393)/($N$286*4)</f>
        <v>13.75</v>
      </c>
      <c r="N395" s="296"/>
      <c r="O395" s="296"/>
      <c r="P395" s="58">
        <f>SUM(L394:O394)</f>
        <v>165</v>
      </c>
      <c r="Q395" s="105"/>
      <c r="R395" s="108"/>
      <c r="S395" s="105"/>
      <c r="T395" s="105"/>
      <c r="U395" s="296">
        <f>SUM(W384:W393)/($U$286*4)</f>
        <v>16.666666666666668</v>
      </c>
      <c r="V395" s="296"/>
      <c r="W395" s="58">
        <f>SUM(S394:V394)</f>
        <v>200</v>
      </c>
      <c r="X395" s="58"/>
      <c r="Y395" s="108"/>
      <c r="Z395" s="105"/>
      <c r="AA395" s="105"/>
      <c r="AB395" s="296">
        <f>SUM(AD384:AD393)/($AB$286*4)</f>
        <v>18.833333333333332</v>
      </c>
      <c r="AC395" s="296"/>
      <c r="AD395" s="58">
        <f>SUM(Z394:AC394)</f>
        <v>226</v>
      </c>
      <c r="AE395" s="58"/>
    </row>
    <row r="396" spans="1:31" ht="17.25" thickTop="1" thickBot="1" x14ac:dyDescent="0.25">
      <c r="A396" s="104" t="s">
        <v>93</v>
      </c>
      <c r="B396" s="105"/>
      <c r="C396" s="105"/>
      <c r="D396" s="105"/>
      <c r="E396" s="105"/>
      <c r="F396" s="105"/>
      <c r="G396" s="105"/>
      <c r="H396" s="109" t="s">
        <v>13</v>
      </c>
      <c r="I396" s="110"/>
      <c r="J396" s="111">
        <f>J395+E394</f>
        <v>293</v>
      </c>
      <c r="K396" s="112"/>
      <c r="L396" s="105"/>
      <c r="M396" s="105"/>
      <c r="N396" s="105"/>
      <c r="O396" s="109" t="s">
        <v>13</v>
      </c>
      <c r="P396" s="110"/>
      <c r="Q396" s="111">
        <f>P395+K394</f>
        <v>258</v>
      </c>
      <c r="R396" s="108"/>
      <c r="S396" s="105"/>
      <c r="T396" s="105"/>
      <c r="U396" s="105"/>
      <c r="V396" s="109" t="s">
        <v>13</v>
      </c>
      <c r="W396" s="110"/>
      <c r="X396" s="111">
        <f>R394+W395</f>
        <v>296</v>
      </c>
      <c r="Y396" s="108"/>
      <c r="Z396" s="105"/>
      <c r="AA396" s="105"/>
      <c r="AB396" s="105"/>
      <c r="AC396" s="109" t="s">
        <v>13</v>
      </c>
      <c r="AD396" s="110"/>
      <c r="AE396" s="111">
        <f>Y394+AD395</f>
        <v>322</v>
      </c>
    </row>
    <row r="397" spans="1:31" ht="17.25" thickTop="1" thickBot="1" x14ac:dyDescent="0.25">
      <c r="A397" s="114" t="s">
        <v>41</v>
      </c>
      <c r="B397" s="115"/>
      <c r="C397" s="115"/>
      <c r="D397" s="115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09" t="s">
        <v>13</v>
      </c>
      <c r="P397" s="110"/>
      <c r="Q397" s="111">
        <f>(J396+Q396)</f>
        <v>551</v>
      </c>
      <c r="R397" s="116"/>
      <c r="S397" s="115"/>
      <c r="T397" s="115"/>
      <c r="U397" s="115" t="s">
        <v>84</v>
      </c>
      <c r="V397" s="109" t="s">
        <v>13</v>
      </c>
      <c r="W397" s="110"/>
      <c r="X397" s="111">
        <f>J396+Q396+X396</f>
        <v>847</v>
      </c>
      <c r="Y397" s="116"/>
      <c r="Z397" s="115"/>
      <c r="AA397" s="115"/>
      <c r="AB397" s="115" t="s">
        <v>84</v>
      </c>
      <c r="AC397" s="109" t="s">
        <v>13</v>
      </c>
      <c r="AD397" s="110"/>
      <c r="AE397" s="111">
        <f>J396+Q396+X396+AE396</f>
        <v>1169</v>
      </c>
    </row>
    <row r="398" spans="1:31" ht="19.5" customHeight="1" thickTop="1" x14ac:dyDescent="0.2"/>
    <row r="399" spans="1:31" ht="21.75" customHeight="1" thickBot="1" x14ac:dyDescent="0.25"/>
    <row r="400" spans="1:31" ht="21" customHeight="1" thickTop="1" thickBot="1" x14ac:dyDescent="0.25">
      <c r="A400" s="11"/>
      <c r="B400" s="297" t="s">
        <v>177</v>
      </c>
      <c r="C400" s="297"/>
      <c r="D400" s="297"/>
      <c r="E400" s="298" t="s">
        <v>7</v>
      </c>
      <c r="F400" s="298"/>
      <c r="G400" s="298"/>
      <c r="H400" s="260">
        <f>$H$4</f>
        <v>3</v>
      </c>
      <c r="I400" s="13"/>
      <c r="J400" s="14"/>
      <c r="K400" s="298" t="s">
        <v>7</v>
      </c>
      <c r="L400" s="298"/>
      <c r="M400" s="298"/>
      <c r="N400" s="260">
        <f>$N$4</f>
        <v>3</v>
      </c>
      <c r="O400" s="14"/>
      <c r="P400" s="14"/>
      <c r="Q400" s="14"/>
      <c r="R400" s="298" t="s">
        <v>7</v>
      </c>
      <c r="S400" s="298"/>
      <c r="T400" s="298"/>
      <c r="U400" s="260">
        <f>$U$4</f>
        <v>3</v>
      </c>
      <c r="V400" s="14"/>
      <c r="W400" s="14"/>
      <c r="X400" s="14"/>
      <c r="Y400" s="298" t="s">
        <v>7</v>
      </c>
      <c r="Z400" s="298"/>
      <c r="AA400" s="298"/>
      <c r="AB400" s="260">
        <v>3</v>
      </c>
      <c r="AC400" s="14"/>
      <c r="AD400" s="14"/>
      <c r="AE400" s="14"/>
    </row>
    <row r="401" spans="1:31" ht="21" customHeight="1" thickTop="1" x14ac:dyDescent="0.2">
      <c r="A401" s="16"/>
      <c r="B401" s="17" t="s">
        <v>22</v>
      </c>
      <c r="C401" s="17"/>
      <c r="D401" s="17"/>
      <c r="E401" s="18">
        <f>$H$4</f>
        <v>3</v>
      </c>
      <c r="F401" s="294" t="str">
        <f>$F$5</f>
        <v>VALENCE</v>
      </c>
      <c r="G401" s="294"/>
      <c r="H401" s="294"/>
      <c r="I401" s="294"/>
      <c r="J401" s="294"/>
      <c r="K401" s="18">
        <f>$N$4</f>
        <v>3</v>
      </c>
      <c r="L401" s="294" t="str">
        <f>$L$5</f>
        <v>TOULOUSE</v>
      </c>
      <c r="M401" s="294"/>
      <c r="N401" s="294"/>
      <c r="O401" s="294"/>
      <c r="P401" s="294"/>
      <c r="Q401" s="294"/>
      <c r="R401" s="18">
        <f>$U$4</f>
        <v>3</v>
      </c>
      <c r="S401" s="294" t="str">
        <f>$S$5</f>
        <v>LE SEQUESTRE</v>
      </c>
      <c r="T401" s="294"/>
      <c r="U401" s="294"/>
      <c r="V401" s="294"/>
      <c r="W401" s="294"/>
      <c r="X401" s="294"/>
      <c r="Y401" s="18">
        <f>$AB$4</f>
        <v>3</v>
      </c>
      <c r="Z401" s="295" t="str">
        <f>$Z$5</f>
        <v>MIRANDOL</v>
      </c>
      <c r="AA401" s="295"/>
      <c r="AB401" s="295"/>
      <c r="AC401" s="295"/>
      <c r="AD401" s="295"/>
      <c r="AE401" s="295"/>
    </row>
    <row r="402" spans="1:31" ht="21" customHeight="1" thickBot="1" x14ac:dyDescent="0.25">
      <c r="A402" s="28" t="s">
        <v>8</v>
      </c>
      <c r="B402" s="28" t="s">
        <v>9</v>
      </c>
      <c r="C402" s="28" t="s">
        <v>10</v>
      </c>
      <c r="D402" s="28" t="s">
        <v>31</v>
      </c>
      <c r="E402" s="29" t="s">
        <v>32</v>
      </c>
      <c r="F402" s="28">
        <v>1</v>
      </c>
      <c r="G402" s="28">
        <v>2</v>
      </c>
      <c r="H402" s="28">
        <v>3</v>
      </c>
      <c r="I402" s="28">
        <v>4</v>
      </c>
      <c r="J402" s="28" t="s">
        <v>21</v>
      </c>
      <c r="K402" s="29" t="s">
        <v>32</v>
      </c>
      <c r="L402" s="28">
        <v>1</v>
      </c>
      <c r="M402" s="28">
        <v>2</v>
      </c>
      <c r="N402" s="28">
        <v>3</v>
      </c>
      <c r="O402" s="28">
        <v>4</v>
      </c>
      <c r="P402" s="28" t="s">
        <v>21</v>
      </c>
      <c r="Q402" s="28" t="s">
        <v>33</v>
      </c>
      <c r="R402" s="29" t="s">
        <v>32</v>
      </c>
      <c r="S402" s="28">
        <v>1</v>
      </c>
      <c r="T402" s="28">
        <v>2</v>
      </c>
      <c r="U402" s="28">
        <v>3</v>
      </c>
      <c r="V402" s="28">
        <v>4</v>
      </c>
      <c r="W402" s="28" t="s">
        <v>21</v>
      </c>
      <c r="X402" s="28" t="s">
        <v>33</v>
      </c>
      <c r="Y402" s="29" t="s">
        <v>32</v>
      </c>
      <c r="Z402" s="28">
        <v>1</v>
      </c>
      <c r="AA402" s="28">
        <v>2</v>
      </c>
      <c r="AB402" s="28">
        <v>3</v>
      </c>
      <c r="AC402" s="28">
        <v>4</v>
      </c>
      <c r="AD402" s="28" t="s">
        <v>21</v>
      </c>
      <c r="AE402" s="28" t="s">
        <v>33</v>
      </c>
    </row>
    <row r="403" spans="1:31" ht="21" customHeight="1" thickTop="1" x14ac:dyDescent="0.2">
      <c r="A403" s="165" t="s">
        <v>26</v>
      </c>
      <c r="B403" s="166" t="s">
        <v>185</v>
      </c>
      <c r="C403" s="166" t="s">
        <v>28</v>
      </c>
      <c r="D403" s="167">
        <v>9</v>
      </c>
      <c r="E403" s="127">
        <f t="shared" ref="E403:E412" si="813">IF(F403&gt;0,D403*$E$207,0)</f>
        <v>27</v>
      </c>
      <c r="F403" s="38">
        <v>45</v>
      </c>
      <c r="G403" s="38">
        <v>43</v>
      </c>
      <c r="H403" s="38">
        <v>37</v>
      </c>
      <c r="I403" s="38"/>
      <c r="J403" s="39">
        <f t="shared" ref="J403:J412" si="814">F403+G403+H403+I403</f>
        <v>125</v>
      </c>
      <c r="K403" s="40">
        <f t="shared" ref="K403:K412" si="815">IF(L403&gt;0,D403*$K$207,0)</f>
        <v>27</v>
      </c>
      <c r="L403" s="38">
        <v>45</v>
      </c>
      <c r="M403" s="38">
        <v>41</v>
      </c>
      <c r="N403" s="38">
        <v>30</v>
      </c>
      <c r="O403" s="38"/>
      <c r="P403" s="41">
        <f t="shared" ref="P403:P405" si="816">L403+M403+N403+O403</f>
        <v>116</v>
      </c>
      <c r="Q403" s="41">
        <f t="shared" ref="Q403:Q405" si="817">J403+P403</f>
        <v>241</v>
      </c>
      <c r="R403" s="40">
        <f t="shared" ref="R403:R412" si="818">IF(S403&gt;0,D403*$R$207,0)</f>
        <v>27</v>
      </c>
      <c r="S403" s="38">
        <v>43</v>
      </c>
      <c r="T403" s="38">
        <v>38</v>
      </c>
      <c r="U403" s="38">
        <v>48</v>
      </c>
      <c r="V403" s="38">
        <v>0</v>
      </c>
      <c r="W403" s="41">
        <f t="shared" ref="W403:W405" si="819">S403+T403+U403+V403</f>
        <v>129</v>
      </c>
      <c r="X403" s="41">
        <f t="shared" ref="X403:X405" si="820">J403+P403+W403</f>
        <v>370</v>
      </c>
      <c r="Y403" s="40">
        <f>IF(Z403&gt;0,D403*$Y$207,0)</f>
        <v>27</v>
      </c>
      <c r="Z403" s="38">
        <v>41</v>
      </c>
      <c r="AA403" s="38">
        <v>34</v>
      </c>
      <c r="AB403" s="38">
        <v>36</v>
      </c>
      <c r="AC403" s="38"/>
      <c r="AD403" s="41">
        <f t="shared" ref="AD403:AD405" si="821">Z403+AA403+AB403+AC403</f>
        <v>111</v>
      </c>
      <c r="AE403" s="41">
        <f t="shared" ref="AE403:AE405" si="822">J403+P403+W403+AD403</f>
        <v>481</v>
      </c>
    </row>
    <row r="404" spans="1:31" ht="21" customHeight="1" x14ac:dyDescent="0.2">
      <c r="A404" s="169" t="s">
        <v>26</v>
      </c>
      <c r="B404" s="170" t="s">
        <v>125</v>
      </c>
      <c r="C404" s="170" t="s">
        <v>126</v>
      </c>
      <c r="D404" s="171">
        <v>14</v>
      </c>
      <c r="E404" s="55">
        <f t="shared" si="813"/>
        <v>42</v>
      </c>
      <c r="F404" s="56">
        <v>39</v>
      </c>
      <c r="G404" s="56">
        <v>41</v>
      </c>
      <c r="H404" s="56">
        <v>27</v>
      </c>
      <c r="I404" s="56"/>
      <c r="J404" s="57">
        <f t="shared" si="814"/>
        <v>107</v>
      </c>
      <c r="K404" s="29">
        <f t="shared" si="815"/>
        <v>42</v>
      </c>
      <c r="L404" s="56">
        <v>34</v>
      </c>
      <c r="M404" s="56">
        <v>36</v>
      </c>
      <c r="N404" s="56">
        <v>33</v>
      </c>
      <c r="O404" s="56"/>
      <c r="P404" s="58">
        <f t="shared" si="816"/>
        <v>103</v>
      </c>
      <c r="Q404" s="58">
        <f t="shared" si="817"/>
        <v>210</v>
      </c>
      <c r="R404" s="29">
        <f t="shared" si="818"/>
        <v>42</v>
      </c>
      <c r="S404" s="56">
        <v>25</v>
      </c>
      <c r="T404" s="56">
        <v>42</v>
      </c>
      <c r="U404" s="56">
        <v>40</v>
      </c>
      <c r="V404" s="56"/>
      <c r="W404" s="58">
        <f t="shared" si="819"/>
        <v>107</v>
      </c>
      <c r="X404" s="58">
        <f t="shared" si="820"/>
        <v>317</v>
      </c>
      <c r="Y404" s="29">
        <f>IF(Z404&gt;0,D404*$Y$207,0)</f>
        <v>42</v>
      </c>
      <c r="Z404" s="56">
        <v>35</v>
      </c>
      <c r="AA404" s="56">
        <v>32</v>
      </c>
      <c r="AB404" s="56">
        <v>34</v>
      </c>
      <c r="AC404" s="56"/>
      <c r="AD404" s="58">
        <f t="shared" si="821"/>
        <v>101</v>
      </c>
      <c r="AE404" s="58">
        <f t="shared" si="822"/>
        <v>418</v>
      </c>
    </row>
    <row r="405" spans="1:31" ht="21" customHeight="1" x14ac:dyDescent="0.2">
      <c r="A405" s="262"/>
      <c r="B405" s="178"/>
      <c r="C405" s="170"/>
      <c r="D405" s="171"/>
      <c r="E405" s="55">
        <f t="shared" si="813"/>
        <v>0</v>
      </c>
      <c r="F405" s="56"/>
      <c r="G405" s="56"/>
      <c r="H405" s="56"/>
      <c r="I405" s="56"/>
      <c r="J405" s="57">
        <f t="shared" si="814"/>
        <v>0</v>
      </c>
      <c r="K405" s="29">
        <f t="shared" si="815"/>
        <v>0</v>
      </c>
      <c r="L405" s="56"/>
      <c r="M405" s="56"/>
      <c r="N405" s="56"/>
      <c r="O405" s="56"/>
      <c r="P405" s="58">
        <f t="shared" si="816"/>
        <v>0</v>
      </c>
      <c r="Q405" s="58">
        <f t="shared" si="817"/>
        <v>0</v>
      </c>
      <c r="R405" s="29">
        <f t="shared" si="818"/>
        <v>0</v>
      </c>
      <c r="S405" s="56"/>
      <c r="T405" s="56"/>
      <c r="U405" s="56"/>
      <c r="V405" s="56"/>
      <c r="W405" s="58">
        <f t="shared" si="819"/>
        <v>0</v>
      </c>
      <c r="X405" s="58">
        <f t="shared" si="820"/>
        <v>0</v>
      </c>
      <c r="Y405" s="29">
        <f t="shared" ref="Y405:Y412" si="823">IF(Z405&gt;0,D405*$Y$207,0)</f>
        <v>0</v>
      </c>
      <c r="Z405" s="56"/>
      <c r="AA405" s="56"/>
      <c r="AB405" s="56"/>
      <c r="AC405" s="56"/>
      <c r="AD405" s="58">
        <f t="shared" si="821"/>
        <v>0</v>
      </c>
      <c r="AE405" s="58">
        <f t="shared" si="822"/>
        <v>0</v>
      </c>
    </row>
    <row r="406" spans="1:31" ht="21" customHeight="1" x14ac:dyDescent="0.2">
      <c r="A406" s="262"/>
      <c r="B406" s="178"/>
      <c r="C406" s="170"/>
      <c r="D406" s="171"/>
      <c r="E406" s="55">
        <f t="shared" si="813"/>
        <v>0</v>
      </c>
      <c r="F406" s="56"/>
      <c r="G406" s="56"/>
      <c r="H406" s="56"/>
      <c r="I406" s="56"/>
      <c r="J406" s="57">
        <f t="shared" si="814"/>
        <v>0</v>
      </c>
      <c r="K406" s="29">
        <f t="shared" si="815"/>
        <v>0</v>
      </c>
      <c r="L406" s="56"/>
      <c r="M406" s="56"/>
      <c r="N406" s="56"/>
      <c r="O406" s="56"/>
      <c r="P406" s="58">
        <f t="shared" ref="P406:P412" si="824">L406+M406+N406+O406</f>
        <v>0</v>
      </c>
      <c r="Q406" s="58">
        <f t="shared" ref="Q406:Q412" si="825">J406+P406</f>
        <v>0</v>
      </c>
      <c r="R406" s="29">
        <f t="shared" si="818"/>
        <v>0</v>
      </c>
      <c r="S406" s="56"/>
      <c r="T406" s="56"/>
      <c r="U406" s="56"/>
      <c r="V406" s="56"/>
      <c r="W406" s="58">
        <f t="shared" ref="W406:W412" si="826">S406+T406+U406+V406</f>
        <v>0</v>
      </c>
      <c r="X406" s="58">
        <f t="shared" ref="X406:X412" si="827">J406+P406+W406</f>
        <v>0</v>
      </c>
      <c r="Y406" s="29">
        <f t="shared" si="823"/>
        <v>0</v>
      </c>
      <c r="Z406" s="56"/>
      <c r="AA406" s="56"/>
      <c r="AB406" s="56"/>
      <c r="AC406" s="56"/>
      <c r="AD406" s="58">
        <f t="shared" ref="AD406:AD412" si="828">Z406+AA406+AB406+AC406</f>
        <v>0</v>
      </c>
      <c r="AE406" s="58">
        <f t="shared" ref="AE406:AE412" si="829">J406+P406+W406+AD406</f>
        <v>0</v>
      </c>
    </row>
    <row r="407" spans="1:31" ht="21" customHeight="1" x14ac:dyDescent="0.2">
      <c r="A407" s="262"/>
      <c r="B407" s="170"/>
      <c r="C407" s="170"/>
      <c r="D407" s="171"/>
      <c r="E407" s="55">
        <f t="shared" si="813"/>
        <v>0</v>
      </c>
      <c r="F407" s="56"/>
      <c r="G407" s="56"/>
      <c r="H407" s="56"/>
      <c r="I407" s="56"/>
      <c r="J407" s="57">
        <f t="shared" si="814"/>
        <v>0</v>
      </c>
      <c r="K407" s="29">
        <f t="shared" si="815"/>
        <v>0</v>
      </c>
      <c r="L407" s="56"/>
      <c r="M407" s="56"/>
      <c r="N407" s="56"/>
      <c r="O407" s="56"/>
      <c r="P407" s="58">
        <f t="shared" si="824"/>
        <v>0</v>
      </c>
      <c r="Q407" s="58">
        <f t="shared" si="825"/>
        <v>0</v>
      </c>
      <c r="R407" s="29">
        <f t="shared" si="818"/>
        <v>0</v>
      </c>
      <c r="S407" s="56"/>
      <c r="T407" s="56"/>
      <c r="U407" s="56"/>
      <c r="V407" s="56"/>
      <c r="W407" s="58">
        <f t="shared" si="826"/>
        <v>0</v>
      </c>
      <c r="X407" s="58">
        <f t="shared" si="827"/>
        <v>0</v>
      </c>
      <c r="Y407" s="29">
        <f t="shared" si="823"/>
        <v>0</v>
      </c>
      <c r="Z407" s="56"/>
      <c r="AA407" s="56"/>
      <c r="AB407" s="56"/>
      <c r="AC407" s="56"/>
      <c r="AD407" s="58">
        <f t="shared" si="828"/>
        <v>0</v>
      </c>
      <c r="AE407" s="58">
        <f t="shared" si="829"/>
        <v>0</v>
      </c>
    </row>
    <row r="408" spans="1:31" ht="21" customHeight="1" x14ac:dyDescent="0.2">
      <c r="A408" s="262"/>
      <c r="B408" s="170"/>
      <c r="C408" s="170"/>
      <c r="D408" s="171"/>
      <c r="E408" s="55">
        <f t="shared" si="813"/>
        <v>0</v>
      </c>
      <c r="F408" s="56"/>
      <c r="G408" s="56"/>
      <c r="H408" s="56"/>
      <c r="I408" s="56"/>
      <c r="J408" s="57">
        <f t="shared" si="814"/>
        <v>0</v>
      </c>
      <c r="K408" s="29">
        <f t="shared" si="815"/>
        <v>0</v>
      </c>
      <c r="L408" s="56"/>
      <c r="M408" s="56"/>
      <c r="N408" s="56"/>
      <c r="O408" s="56"/>
      <c r="P408" s="58">
        <f t="shared" si="824"/>
        <v>0</v>
      </c>
      <c r="Q408" s="58">
        <f t="shared" si="825"/>
        <v>0</v>
      </c>
      <c r="R408" s="29">
        <f t="shared" si="818"/>
        <v>0</v>
      </c>
      <c r="S408" s="56"/>
      <c r="T408" s="56"/>
      <c r="U408" s="56"/>
      <c r="V408" s="56"/>
      <c r="W408" s="58">
        <f t="shared" si="826"/>
        <v>0</v>
      </c>
      <c r="X408" s="58">
        <f t="shared" si="827"/>
        <v>0</v>
      </c>
      <c r="Y408" s="29">
        <f t="shared" si="823"/>
        <v>0</v>
      </c>
      <c r="Z408" s="56"/>
      <c r="AA408" s="56"/>
      <c r="AB408" s="56"/>
      <c r="AC408" s="56"/>
      <c r="AD408" s="58">
        <f t="shared" si="828"/>
        <v>0</v>
      </c>
      <c r="AE408" s="58">
        <f t="shared" si="829"/>
        <v>0</v>
      </c>
    </row>
    <row r="409" spans="1:31" ht="21" customHeight="1" x14ac:dyDescent="0.2">
      <c r="A409" s="169"/>
      <c r="B409" s="170"/>
      <c r="C409" s="170"/>
      <c r="D409" s="171"/>
      <c r="E409" s="55">
        <f t="shared" si="813"/>
        <v>0</v>
      </c>
      <c r="F409" s="56"/>
      <c r="G409" s="56"/>
      <c r="H409" s="56"/>
      <c r="I409" s="56"/>
      <c r="J409" s="57">
        <f t="shared" si="814"/>
        <v>0</v>
      </c>
      <c r="K409" s="29">
        <f t="shared" si="815"/>
        <v>0</v>
      </c>
      <c r="L409" s="56"/>
      <c r="M409" s="56"/>
      <c r="N409" s="56"/>
      <c r="O409" s="56"/>
      <c r="P409" s="58">
        <f t="shared" si="824"/>
        <v>0</v>
      </c>
      <c r="Q409" s="58">
        <f t="shared" si="825"/>
        <v>0</v>
      </c>
      <c r="R409" s="29">
        <f t="shared" si="818"/>
        <v>0</v>
      </c>
      <c r="S409" s="56"/>
      <c r="T409" s="56"/>
      <c r="U409" s="56"/>
      <c r="V409" s="56"/>
      <c r="W409" s="58">
        <f t="shared" si="826"/>
        <v>0</v>
      </c>
      <c r="X409" s="58">
        <f t="shared" si="827"/>
        <v>0</v>
      </c>
      <c r="Y409" s="29">
        <f t="shared" si="823"/>
        <v>0</v>
      </c>
      <c r="Z409" s="56"/>
      <c r="AA409" s="56"/>
      <c r="AB409" s="56"/>
      <c r="AC409" s="56"/>
      <c r="AD409" s="58">
        <f t="shared" si="828"/>
        <v>0</v>
      </c>
      <c r="AE409" s="58">
        <f t="shared" si="829"/>
        <v>0</v>
      </c>
    </row>
    <row r="410" spans="1:31" ht="21" customHeight="1" x14ac:dyDescent="0.2">
      <c r="A410" s="140"/>
      <c r="B410" s="87"/>
      <c r="C410" s="87"/>
      <c r="D410" s="142"/>
      <c r="E410" s="55">
        <f t="shared" si="813"/>
        <v>0</v>
      </c>
      <c r="F410" s="95"/>
      <c r="G410" s="95"/>
      <c r="H410" s="95"/>
      <c r="I410" s="95"/>
      <c r="J410" s="57">
        <f t="shared" si="814"/>
        <v>0</v>
      </c>
      <c r="K410" s="29">
        <f t="shared" si="815"/>
        <v>0</v>
      </c>
      <c r="L410" s="95"/>
      <c r="M410" s="95"/>
      <c r="N410" s="95"/>
      <c r="O410" s="95"/>
      <c r="P410" s="58">
        <f t="shared" si="824"/>
        <v>0</v>
      </c>
      <c r="Q410" s="58">
        <f t="shared" si="825"/>
        <v>0</v>
      </c>
      <c r="R410" s="29">
        <f t="shared" si="818"/>
        <v>0</v>
      </c>
      <c r="S410" s="95"/>
      <c r="T410" s="95"/>
      <c r="U410" s="95"/>
      <c r="V410" s="95"/>
      <c r="W410" s="58">
        <f t="shared" si="826"/>
        <v>0</v>
      </c>
      <c r="X410" s="58">
        <f t="shared" si="827"/>
        <v>0</v>
      </c>
      <c r="Y410" s="29">
        <f t="shared" si="823"/>
        <v>0</v>
      </c>
      <c r="Z410" s="95"/>
      <c r="AA410" s="95"/>
      <c r="AB410" s="95"/>
      <c r="AC410" s="95"/>
      <c r="AD410" s="58">
        <f t="shared" si="828"/>
        <v>0</v>
      </c>
      <c r="AE410" s="58">
        <f t="shared" si="829"/>
        <v>0</v>
      </c>
    </row>
    <row r="411" spans="1:31" ht="21" customHeight="1" x14ac:dyDescent="0.2">
      <c r="A411" s="140"/>
      <c r="B411" s="87"/>
      <c r="C411" s="87"/>
      <c r="D411" s="142"/>
      <c r="E411" s="55">
        <f t="shared" si="813"/>
        <v>0</v>
      </c>
      <c r="F411" s="95"/>
      <c r="G411" s="95"/>
      <c r="H411" s="95"/>
      <c r="I411" s="95"/>
      <c r="J411" s="57">
        <f t="shared" si="814"/>
        <v>0</v>
      </c>
      <c r="K411" s="29">
        <f t="shared" si="815"/>
        <v>0</v>
      </c>
      <c r="L411" s="95"/>
      <c r="M411" s="95"/>
      <c r="N411" s="95"/>
      <c r="O411" s="95"/>
      <c r="P411" s="58">
        <f t="shared" si="824"/>
        <v>0</v>
      </c>
      <c r="Q411" s="58">
        <f t="shared" si="825"/>
        <v>0</v>
      </c>
      <c r="R411" s="29">
        <f t="shared" si="818"/>
        <v>0</v>
      </c>
      <c r="S411" s="95"/>
      <c r="T411" s="95"/>
      <c r="U411" s="95"/>
      <c r="V411" s="95"/>
      <c r="W411" s="58">
        <f t="shared" si="826"/>
        <v>0</v>
      </c>
      <c r="X411" s="58">
        <f t="shared" si="827"/>
        <v>0</v>
      </c>
      <c r="Y411" s="29">
        <f t="shared" si="823"/>
        <v>0</v>
      </c>
      <c r="Z411" s="95"/>
      <c r="AA411" s="95"/>
      <c r="AB411" s="95"/>
      <c r="AC411" s="95"/>
      <c r="AD411" s="58">
        <f t="shared" si="828"/>
        <v>0</v>
      </c>
      <c r="AE411" s="58">
        <f t="shared" si="829"/>
        <v>0</v>
      </c>
    </row>
    <row r="412" spans="1:31" ht="21" customHeight="1" thickBot="1" x14ac:dyDescent="0.25">
      <c r="A412" s="88"/>
      <c r="B412" s="89"/>
      <c r="C412" s="89"/>
      <c r="D412" s="90"/>
      <c r="E412" s="55">
        <f t="shared" si="813"/>
        <v>0</v>
      </c>
      <c r="F412" s="92"/>
      <c r="G412" s="92"/>
      <c r="H412" s="92"/>
      <c r="I412" s="92"/>
      <c r="J412" s="57">
        <f t="shared" si="814"/>
        <v>0</v>
      </c>
      <c r="K412" s="29">
        <f t="shared" si="815"/>
        <v>0</v>
      </c>
      <c r="L412" s="95"/>
      <c r="M412" s="95"/>
      <c r="N412" s="95"/>
      <c r="O412" s="95"/>
      <c r="P412" s="58">
        <f t="shared" si="824"/>
        <v>0</v>
      </c>
      <c r="Q412" s="58">
        <f t="shared" si="825"/>
        <v>0</v>
      </c>
      <c r="R412" s="29">
        <f t="shared" si="818"/>
        <v>0</v>
      </c>
      <c r="S412" s="95"/>
      <c r="T412" s="95"/>
      <c r="U412" s="95"/>
      <c r="V412" s="95"/>
      <c r="W412" s="58">
        <f t="shared" si="826"/>
        <v>0</v>
      </c>
      <c r="X412" s="58">
        <f t="shared" si="827"/>
        <v>0</v>
      </c>
      <c r="Y412" s="29">
        <f t="shared" si="823"/>
        <v>0</v>
      </c>
      <c r="Z412" s="95"/>
      <c r="AA412" s="95"/>
      <c r="AB412" s="95"/>
      <c r="AC412" s="95"/>
      <c r="AD412" s="58">
        <f t="shared" si="828"/>
        <v>0</v>
      </c>
      <c r="AE412" s="58">
        <f t="shared" si="829"/>
        <v>0</v>
      </c>
    </row>
    <row r="413" spans="1:31" ht="21" customHeight="1" thickTop="1" x14ac:dyDescent="0.2">
      <c r="A413" s="97" t="s">
        <v>88</v>
      </c>
      <c r="B413" s="58"/>
      <c r="C413" s="98"/>
      <c r="D413" s="99">
        <v>0</v>
      </c>
      <c r="E413" s="100">
        <f>SUM(E403:E412)</f>
        <v>69</v>
      </c>
      <c r="F413" s="41">
        <f>SUM(F403:F412)</f>
        <v>84</v>
      </c>
      <c r="G413" s="101">
        <f>SUM(G403:G412)</f>
        <v>84</v>
      </c>
      <c r="H413" s="99">
        <f>SUM(H403:H412)</f>
        <v>64</v>
      </c>
      <c r="I413" s="58"/>
      <c r="J413" s="41" t="s">
        <v>84</v>
      </c>
      <c r="K413" s="102">
        <f>SUM(K403:K412)</f>
        <v>69</v>
      </c>
      <c r="L413" s="41">
        <f>SUM(L403:L412)</f>
        <v>79</v>
      </c>
      <c r="M413" s="101">
        <f>SUM(M403:M412)</f>
        <v>77</v>
      </c>
      <c r="N413" s="101">
        <f>SUM(N403:N412)</f>
        <v>63</v>
      </c>
      <c r="O413" s="41"/>
      <c r="P413" s="41"/>
      <c r="Q413" s="41"/>
      <c r="R413" s="102">
        <f>SUM(R403:R412)</f>
        <v>69</v>
      </c>
      <c r="S413" s="41">
        <f>SUM(S403:S412)</f>
        <v>68</v>
      </c>
      <c r="T413" s="101">
        <f>SUM(T403:T412)</f>
        <v>80</v>
      </c>
      <c r="U413" s="101">
        <f>SUM(U403:U412)</f>
        <v>88</v>
      </c>
      <c r="V413" s="41"/>
      <c r="W413" s="41"/>
      <c r="X413" s="41"/>
      <c r="Y413" s="102">
        <f>SUM(Y403:Y412)</f>
        <v>69</v>
      </c>
      <c r="Z413" s="41">
        <f>SUM(Z403:Z412)</f>
        <v>76</v>
      </c>
      <c r="AA413" s="101">
        <f>SUM(AA403:AA412)</f>
        <v>66</v>
      </c>
      <c r="AB413" s="101">
        <f>SUM(AB403:AB412)</f>
        <v>70</v>
      </c>
      <c r="AC413" s="41"/>
      <c r="AD413" s="41"/>
      <c r="AE413" s="41"/>
    </row>
    <row r="414" spans="1:31" ht="21" customHeight="1" thickBot="1" x14ac:dyDescent="0.25">
      <c r="A414" s="104" t="s">
        <v>131</v>
      </c>
      <c r="B414" s="105"/>
      <c r="C414" s="105"/>
      <c r="D414" s="105"/>
      <c r="E414" s="105"/>
      <c r="F414" s="105"/>
      <c r="G414" s="105"/>
      <c r="H414" s="296">
        <f>SUM(J403:J412)/($H$286*4)</f>
        <v>19.333333333333332</v>
      </c>
      <c r="I414" s="296"/>
      <c r="J414" s="58">
        <f>F413+G413+H413+I413</f>
        <v>232</v>
      </c>
      <c r="K414" s="107"/>
      <c r="L414" s="259"/>
      <c r="M414" s="296">
        <f>SUM(P403:P412)/($N$286*4)</f>
        <v>18.25</v>
      </c>
      <c r="N414" s="296"/>
      <c r="O414" s="296"/>
      <c r="P414" s="58">
        <f>SUM(L413:O413)</f>
        <v>219</v>
      </c>
      <c r="Q414" s="105"/>
      <c r="R414" s="108"/>
      <c r="S414" s="105"/>
      <c r="T414" s="105"/>
      <c r="U414" s="296">
        <f>SUM(W403:W412)/($U$286*4)</f>
        <v>19.666666666666668</v>
      </c>
      <c r="V414" s="296"/>
      <c r="W414" s="58">
        <f>SUM(S413:V413)</f>
        <v>236</v>
      </c>
      <c r="X414" s="58"/>
      <c r="Y414" s="108"/>
      <c r="Z414" s="105"/>
      <c r="AA414" s="105"/>
      <c r="AB414" s="296">
        <f>SUM(AD403:AD412)/($AB$286*4)</f>
        <v>17.666666666666668</v>
      </c>
      <c r="AC414" s="296"/>
      <c r="AD414" s="58">
        <f>SUM(Z413:AC413)</f>
        <v>212</v>
      </c>
      <c r="AE414" s="58"/>
    </row>
    <row r="415" spans="1:31" ht="17.25" thickTop="1" thickBot="1" x14ac:dyDescent="0.25">
      <c r="A415" s="104" t="s">
        <v>93</v>
      </c>
      <c r="B415" s="105"/>
      <c r="C415" s="105"/>
      <c r="D415" s="105"/>
      <c r="E415" s="105"/>
      <c r="F415" s="105"/>
      <c r="G415" s="105"/>
      <c r="H415" s="109" t="s">
        <v>13</v>
      </c>
      <c r="I415" s="110"/>
      <c r="J415" s="111">
        <f>J414+E413</f>
        <v>301</v>
      </c>
      <c r="K415" s="112"/>
      <c r="L415" s="105"/>
      <c r="M415" s="105"/>
      <c r="N415" s="105"/>
      <c r="O415" s="109" t="s">
        <v>13</v>
      </c>
      <c r="P415" s="110"/>
      <c r="Q415" s="111">
        <f>P414+K413</f>
        <v>288</v>
      </c>
      <c r="R415" s="108"/>
      <c r="S415" s="105"/>
      <c r="T415" s="105"/>
      <c r="U415" s="105"/>
      <c r="V415" s="109" t="s">
        <v>13</v>
      </c>
      <c r="W415" s="110"/>
      <c r="X415" s="111">
        <f>R413+W414</f>
        <v>305</v>
      </c>
      <c r="Y415" s="108"/>
      <c r="Z415" s="105"/>
      <c r="AA415" s="105"/>
      <c r="AB415" s="105"/>
      <c r="AC415" s="109" t="s">
        <v>13</v>
      </c>
      <c r="AD415" s="110"/>
      <c r="AE415" s="111">
        <f>Y413+AD414</f>
        <v>281</v>
      </c>
    </row>
    <row r="416" spans="1:31" ht="17.25" thickTop="1" thickBot="1" x14ac:dyDescent="0.25">
      <c r="A416" s="114" t="s">
        <v>41</v>
      </c>
      <c r="B416" s="115"/>
      <c r="C416" s="115"/>
      <c r="D416" s="115"/>
      <c r="E416" s="115"/>
      <c r="F416" s="115"/>
      <c r="G416" s="115"/>
      <c r="H416" s="115"/>
      <c r="I416" s="115"/>
      <c r="J416" s="115"/>
      <c r="K416" s="115"/>
      <c r="L416" s="115"/>
      <c r="M416" s="115"/>
      <c r="N416" s="115"/>
      <c r="O416" s="109" t="s">
        <v>13</v>
      </c>
      <c r="P416" s="110"/>
      <c r="Q416" s="111">
        <f>(J415+Q415)</f>
        <v>589</v>
      </c>
      <c r="R416" s="116"/>
      <c r="S416" s="115"/>
      <c r="T416" s="115"/>
      <c r="U416" s="115" t="s">
        <v>84</v>
      </c>
      <c r="V416" s="109" t="s">
        <v>13</v>
      </c>
      <c r="W416" s="110"/>
      <c r="X416" s="111">
        <f>J415+Q415+X415</f>
        <v>894</v>
      </c>
      <c r="Y416" s="116"/>
      <c r="Z416" s="115"/>
      <c r="AA416" s="115"/>
      <c r="AB416" s="115" t="s">
        <v>84</v>
      </c>
      <c r="AC416" s="109" t="s">
        <v>13</v>
      </c>
      <c r="AD416" s="110"/>
      <c r="AE416" s="111">
        <f>J415+Q415+X415+AE415</f>
        <v>1175</v>
      </c>
    </row>
    <row r="417" spans="1:31" ht="19.5" customHeight="1" thickTop="1" x14ac:dyDescent="0.2"/>
    <row r="418" spans="1:31" ht="20.25" customHeight="1" thickBot="1" x14ac:dyDescent="0.25"/>
    <row r="419" spans="1:31" ht="18.95" customHeight="1" thickTop="1" thickBot="1" x14ac:dyDescent="0.25">
      <c r="A419" s="11"/>
      <c r="B419" s="297" t="s">
        <v>178</v>
      </c>
      <c r="C419" s="297"/>
      <c r="D419" s="297"/>
      <c r="E419" s="298" t="s">
        <v>7</v>
      </c>
      <c r="F419" s="298"/>
      <c r="G419" s="298"/>
      <c r="H419" s="260">
        <f>$H$4</f>
        <v>3</v>
      </c>
      <c r="I419" s="13"/>
      <c r="J419" s="14"/>
      <c r="K419" s="298" t="s">
        <v>7</v>
      </c>
      <c r="L419" s="298"/>
      <c r="M419" s="298"/>
      <c r="N419" s="260">
        <f>$N$4</f>
        <v>3</v>
      </c>
      <c r="O419" s="14"/>
      <c r="P419" s="14"/>
      <c r="Q419" s="14"/>
      <c r="R419" s="298" t="s">
        <v>7</v>
      </c>
      <c r="S419" s="298"/>
      <c r="T419" s="298"/>
      <c r="U419" s="260">
        <f>$U$4</f>
        <v>3</v>
      </c>
      <c r="V419" s="14"/>
      <c r="W419" s="14"/>
      <c r="X419" s="14"/>
      <c r="Y419" s="298" t="s">
        <v>7</v>
      </c>
      <c r="Z419" s="298"/>
      <c r="AA419" s="298"/>
      <c r="AB419" s="260">
        <v>3</v>
      </c>
      <c r="AC419" s="14"/>
      <c r="AD419" s="14"/>
      <c r="AE419" s="14"/>
    </row>
    <row r="420" spans="1:31" ht="18.95" customHeight="1" thickTop="1" x14ac:dyDescent="0.2">
      <c r="A420" s="16"/>
      <c r="B420" s="17" t="s">
        <v>22</v>
      </c>
      <c r="C420" s="17"/>
      <c r="D420" s="17"/>
      <c r="E420" s="18">
        <f>$H$4</f>
        <v>3</v>
      </c>
      <c r="F420" s="294" t="str">
        <f>$F$5</f>
        <v>VALENCE</v>
      </c>
      <c r="G420" s="294"/>
      <c r="H420" s="294"/>
      <c r="I420" s="294"/>
      <c r="J420" s="294"/>
      <c r="K420" s="18">
        <f>$N$4</f>
        <v>3</v>
      </c>
      <c r="L420" s="294" t="str">
        <f>$L$5</f>
        <v>TOULOUSE</v>
      </c>
      <c r="M420" s="294"/>
      <c r="N420" s="294"/>
      <c r="O420" s="294"/>
      <c r="P420" s="294"/>
      <c r="Q420" s="294"/>
      <c r="R420" s="18">
        <f>$U$4</f>
        <v>3</v>
      </c>
      <c r="S420" s="294" t="str">
        <f>$S$5</f>
        <v>LE SEQUESTRE</v>
      </c>
      <c r="T420" s="294"/>
      <c r="U420" s="294"/>
      <c r="V420" s="294"/>
      <c r="W420" s="294"/>
      <c r="X420" s="294"/>
      <c r="Y420" s="18">
        <f>$AB$4</f>
        <v>3</v>
      </c>
      <c r="Z420" s="295" t="str">
        <f>$Z$5</f>
        <v>MIRANDOL</v>
      </c>
      <c r="AA420" s="295"/>
      <c r="AB420" s="295"/>
      <c r="AC420" s="295"/>
      <c r="AD420" s="295"/>
      <c r="AE420" s="295"/>
    </row>
    <row r="421" spans="1:31" ht="18.95" customHeight="1" thickBot="1" x14ac:dyDescent="0.25">
      <c r="A421" s="28" t="s">
        <v>8</v>
      </c>
      <c r="B421" s="28" t="s">
        <v>9</v>
      </c>
      <c r="C421" s="28" t="s">
        <v>10</v>
      </c>
      <c r="D421" s="28" t="s">
        <v>31</v>
      </c>
      <c r="E421" s="29" t="s">
        <v>32</v>
      </c>
      <c r="F421" s="28">
        <v>1</v>
      </c>
      <c r="G421" s="28">
        <v>2</v>
      </c>
      <c r="H421" s="28">
        <v>3</v>
      </c>
      <c r="I421" s="28">
        <v>4</v>
      </c>
      <c r="J421" s="28" t="s">
        <v>21</v>
      </c>
      <c r="K421" s="29" t="s">
        <v>32</v>
      </c>
      <c r="L421" s="28">
        <v>1</v>
      </c>
      <c r="M421" s="28">
        <v>2</v>
      </c>
      <c r="N421" s="28">
        <v>3</v>
      </c>
      <c r="O421" s="28">
        <v>4</v>
      </c>
      <c r="P421" s="28" t="s">
        <v>21</v>
      </c>
      <c r="Q421" s="28" t="s">
        <v>33</v>
      </c>
      <c r="R421" s="29" t="s">
        <v>32</v>
      </c>
      <c r="S421" s="28">
        <v>1</v>
      </c>
      <c r="T421" s="28">
        <v>2</v>
      </c>
      <c r="U421" s="28">
        <v>3</v>
      </c>
      <c r="V421" s="28">
        <v>4</v>
      </c>
      <c r="W421" s="28" t="s">
        <v>21</v>
      </c>
      <c r="X421" s="28" t="s">
        <v>33</v>
      </c>
      <c r="Y421" s="29" t="s">
        <v>32</v>
      </c>
      <c r="Z421" s="28">
        <v>1</v>
      </c>
      <c r="AA421" s="28">
        <v>2</v>
      </c>
      <c r="AB421" s="28">
        <v>3</v>
      </c>
      <c r="AC421" s="28">
        <v>4</v>
      </c>
      <c r="AD421" s="28" t="s">
        <v>21</v>
      </c>
      <c r="AE421" s="28" t="s">
        <v>33</v>
      </c>
    </row>
    <row r="422" spans="1:31" ht="18.95" customHeight="1" thickTop="1" x14ac:dyDescent="0.2">
      <c r="A422" s="165" t="s">
        <v>37</v>
      </c>
      <c r="B422" s="166" t="s">
        <v>192</v>
      </c>
      <c r="C422" s="166" t="s">
        <v>94</v>
      </c>
      <c r="D422" s="167">
        <v>6</v>
      </c>
      <c r="E422" s="127">
        <f t="shared" ref="E422:E431" si="830">IF(F422&gt;0,D422*$E$207,0)</f>
        <v>18</v>
      </c>
      <c r="F422" s="38">
        <v>34</v>
      </c>
      <c r="G422" s="38">
        <v>38</v>
      </c>
      <c r="H422" s="38">
        <v>45</v>
      </c>
      <c r="I422" s="38"/>
      <c r="J422" s="39">
        <f t="shared" ref="J422:J431" si="831">F422+G422+H422+I422</f>
        <v>117</v>
      </c>
      <c r="K422" s="40">
        <f t="shared" ref="K422:K431" si="832">IF(L422&gt;0,D422*$K$207,0)</f>
        <v>18</v>
      </c>
      <c r="L422" s="38">
        <v>42</v>
      </c>
      <c r="M422" s="38">
        <v>49</v>
      </c>
      <c r="N422" s="38">
        <v>46</v>
      </c>
      <c r="O422" s="38"/>
      <c r="P422" s="41">
        <f t="shared" ref="P422:P431" si="833">L422+M422+N422+O422</f>
        <v>137</v>
      </c>
      <c r="Q422" s="41">
        <f t="shared" ref="Q422:Q431" si="834">J422+P422</f>
        <v>254</v>
      </c>
      <c r="R422" s="40">
        <f t="shared" ref="R422:R431" si="835">IF(S422&gt;0,D422*$R$207,0)</f>
        <v>18</v>
      </c>
      <c r="S422" s="38">
        <v>51</v>
      </c>
      <c r="T422" s="38">
        <v>45</v>
      </c>
      <c r="U422" s="38">
        <v>48</v>
      </c>
      <c r="V422" s="38">
        <v>0</v>
      </c>
      <c r="W422" s="41">
        <f t="shared" ref="W422:W424" si="836">S422+T422+U422+V422</f>
        <v>144</v>
      </c>
      <c r="X422" s="41">
        <f t="shared" ref="X422:X424" si="837">J422+P422+W422</f>
        <v>398</v>
      </c>
      <c r="Y422" s="40">
        <f t="shared" ref="Y422:Y431" si="838">IF(Z422&gt;0,D422*$Y$207,0)</f>
        <v>18</v>
      </c>
      <c r="Z422" s="38">
        <v>40</v>
      </c>
      <c r="AA422" s="38">
        <v>39</v>
      </c>
      <c r="AB422" s="38">
        <v>42</v>
      </c>
      <c r="AC422" s="38"/>
      <c r="AD422" s="41">
        <f t="shared" ref="AD422:AD424" si="839">Z422+AA422+AB422+AC422</f>
        <v>121</v>
      </c>
      <c r="AE422" s="41">
        <f t="shared" ref="AE422:AE424" si="840">J422+P422+W422+AD422</f>
        <v>519</v>
      </c>
    </row>
    <row r="423" spans="1:31" ht="21" customHeight="1" x14ac:dyDescent="0.2">
      <c r="A423" s="169" t="s">
        <v>26</v>
      </c>
      <c r="B423" s="170" t="s">
        <v>100</v>
      </c>
      <c r="C423" s="170" t="s">
        <v>101</v>
      </c>
      <c r="D423" s="171">
        <v>10</v>
      </c>
      <c r="E423" s="55">
        <f t="shared" si="830"/>
        <v>30</v>
      </c>
      <c r="F423" s="56">
        <v>27</v>
      </c>
      <c r="G423" s="56">
        <v>28</v>
      </c>
      <c r="H423" s="56">
        <v>36</v>
      </c>
      <c r="I423" s="56"/>
      <c r="J423" s="57">
        <f t="shared" si="831"/>
        <v>91</v>
      </c>
      <c r="K423" s="29">
        <f t="shared" si="832"/>
        <v>0</v>
      </c>
      <c r="L423" s="56"/>
      <c r="M423" s="56"/>
      <c r="N423" s="56"/>
      <c r="O423" s="56"/>
      <c r="P423" s="58">
        <f t="shared" si="833"/>
        <v>0</v>
      </c>
      <c r="Q423" s="58">
        <f t="shared" si="834"/>
        <v>91</v>
      </c>
      <c r="R423" s="29">
        <f t="shared" si="835"/>
        <v>0</v>
      </c>
      <c r="S423" s="56"/>
      <c r="T423" s="56"/>
      <c r="U423" s="56"/>
      <c r="V423" s="56"/>
      <c r="W423" s="58">
        <f t="shared" si="836"/>
        <v>0</v>
      </c>
      <c r="X423" s="58">
        <f t="shared" si="837"/>
        <v>91</v>
      </c>
      <c r="Y423" s="29">
        <f t="shared" si="838"/>
        <v>0</v>
      </c>
      <c r="Z423" s="56"/>
      <c r="AA423" s="56"/>
      <c r="AB423" s="56"/>
      <c r="AC423" s="56"/>
      <c r="AD423" s="58">
        <f t="shared" si="839"/>
        <v>0</v>
      </c>
      <c r="AE423" s="58">
        <f t="shared" si="840"/>
        <v>91</v>
      </c>
    </row>
    <row r="424" spans="1:31" ht="21" customHeight="1" x14ac:dyDescent="0.2">
      <c r="A424" s="169" t="s">
        <v>37</v>
      </c>
      <c r="B424" s="170" t="s">
        <v>193</v>
      </c>
      <c r="C424" s="170" t="s">
        <v>165</v>
      </c>
      <c r="D424" s="171">
        <v>4</v>
      </c>
      <c r="E424" s="55">
        <f t="shared" si="830"/>
        <v>0</v>
      </c>
      <c r="F424" s="56"/>
      <c r="G424" s="56"/>
      <c r="H424" s="56"/>
      <c r="I424" s="56"/>
      <c r="J424" s="57">
        <f t="shared" si="831"/>
        <v>0</v>
      </c>
      <c r="K424" s="29">
        <f t="shared" si="832"/>
        <v>0</v>
      </c>
      <c r="L424" s="56"/>
      <c r="M424" s="56"/>
      <c r="N424" s="56"/>
      <c r="O424" s="56"/>
      <c r="P424" s="58">
        <f t="shared" si="833"/>
        <v>0</v>
      </c>
      <c r="Q424" s="58">
        <f t="shared" si="834"/>
        <v>0</v>
      </c>
      <c r="R424" s="29">
        <f t="shared" si="835"/>
        <v>0</v>
      </c>
      <c r="S424" s="56"/>
      <c r="T424" s="56"/>
      <c r="U424" s="56"/>
      <c r="V424" s="56"/>
      <c r="W424" s="58">
        <f t="shared" si="836"/>
        <v>0</v>
      </c>
      <c r="X424" s="58">
        <f t="shared" si="837"/>
        <v>0</v>
      </c>
      <c r="Y424" s="29">
        <f t="shared" si="838"/>
        <v>0</v>
      </c>
      <c r="Z424" s="56"/>
      <c r="AA424" s="56"/>
      <c r="AB424" s="56"/>
      <c r="AC424" s="56"/>
      <c r="AD424" s="58">
        <f t="shared" si="839"/>
        <v>0</v>
      </c>
      <c r="AE424" s="58">
        <f t="shared" si="840"/>
        <v>0</v>
      </c>
    </row>
    <row r="425" spans="1:31" ht="21" customHeight="1" x14ac:dyDescent="0.2">
      <c r="A425" s="169" t="s">
        <v>26</v>
      </c>
      <c r="B425" s="170" t="s">
        <v>216</v>
      </c>
      <c r="C425" s="170" t="s">
        <v>188</v>
      </c>
      <c r="D425" s="171">
        <v>15</v>
      </c>
      <c r="E425" s="55">
        <f t="shared" si="830"/>
        <v>0</v>
      </c>
      <c r="F425" s="56"/>
      <c r="G425" s="56"/>
      <c r="H425" s="56"/>
      <c r="I425" s="56"/>
      <c r="J425" s="57">
        <f t="shared" si="831"/>
        <v>0</v>
      </c>
      <c r="K425" s="29">
        <f t="shared" si="832"/>
        <v>45</v>
      </c>
      <c r="L425" s="56">
        <v>32</v>
      </c>
      <c r="M425" s="56">
        <v>26</v>
      </c>
      <c r="N425" s="56">
        <v>31</v>
      </c>
      <c r="O425" s="56"/>
      <c r="P425" s="58">
        <f t="shared" si="833"/>
        <v>89</v>
      </c>
      <c r="Q425" s="58">
        <f t="shared" si="834"/>
        <v>89</v>
      </c>
      <c r="R425" s="29">
        <f t="shared" si="835"/>
        <v>45</v>
      </c>
      <c r="S425" s="56">
        <v>27</v>
      </c>
      <c r="T425" s="56">
        <v>35</v>
      </c>
      <c r="U425" s="56">
        <v>33</v>
      </c>
      <c r="V425" s="56"/>
      <c r="W425" s="58">
        <f t="shared" ref="W425:W431" si="841">S425+T425+U425+V425</f>
        <v>95</v>
      </c>
      <c r="X425" s="58">
        <f t="shared" ref="X425:X431" si="842">J425+P425+W425</f>
        <v>184</v>
      </c>
      <c r="Y425" s="29">
        <f t="shared" si="838"/>
        <v>45</v>
      </c>
      <c r="Z425" s="56">
        <v>32</v>
      </c>
      <c r="AA425" s="56">
        <v>29</v>
      </c>
      <c r="AB425" s="56">
        <v>27</v>
      </c>
      <c r="AC425" s="56"/>
      <c r="AD425" s="58">
        <f t="shared" ref="AD425:AD431" si="843">Z425+AA425+AB425+AC425</f>
        <v>88</v>
      </c>
      <c r="AE425" s="58">
        <f t="shared" ref="AE425:AE431" si="844">J425+P425+W425+AD425</f>
        <v>272</v>
      </c>
    </row>
    <row r="426" spans="1:31" ht="21" customHeight="1" x14ac:dyDescent="0.2">
      <c r="A426" s="169"/>
      <c r="B426" s="170"/>
      <c r="C426" s="170"/>
      <c r="D426" s="171"/>
      <c r="E426" s="55">
        <f t="shared" si="830"/>
        <v>0</v>
      </c>
      <c r="F426" s="56"/>
      <c r="G426" s="56"/>
      <c r="H426" s="56"/>
      <c r="I426" s="56"/>
      <c r="J426" s="57">
        <f t="shared" si="831"/>
        <v>0</v>
      </c>
      <c r="K426" s="29">
        <f t="shared" si="832"/>
        <v>0</v>
      </c>
      <c r="L426" s="56"/>
      <c r="M426" s="56"/>
      <c r="N426" s="56"/>
      <c r="O426" s="56"/>
      <c r="P426" s="58">
        <f t="shared" si="833"/>
        <v>0</v>
      </c>
      <c r="Q426" s="58">
        <f t="shared" si="834"/>
        <v>0</v>
      </c>
      <c r="R426" s="29">
        <f t="shared" si="835"/>
        <v>0</v>
      </c>
      <c r="S426" s="56"/>
      <c r="T426" s="56"/>
      <c r="U426" s="56"/>
      <c r="V426" s="56"/>
      <c r="W426" s="58">
        <f t="shared" si="841"/>
        <v>0</v>
      </c>
      <c r="X426" s="58">
        <f t="shared" si="842"/>
        <v>0</v>
      </c>
      <c r="Y426" s="29">
        <f t="shared" si="838"/>
        <v>0</v>
      </c>
      <c r="Z426" s="56"/>
      <c r="AA426" s="56"/>
      <c r="AB426" s="56"/>
      <c r="AC426" s="56"/>
      <c r="AD426" s="58">
        <f t="shared" si="843"/>
        <v>0</v>
      </c>
      <c r="AE426" s="58">
        <f t="shared" si="844"/>
        <v>0</v>
      </c>
    </row>
    <row r="427" spans="1:31" ht="21" customHeight="1" x14ac:dyDescent="0.2">
      <c r="A427" s="169"/>
      <c r="B427" s="170"/>
      <c r="C427" s="170"/>
      <c r="D427" s="171"/>
      <c r="E427" s="55">
        <f t="shared" si="830"/>
        <v>0</v>
      </c>
      <c r="F427" s="56"/>
      <c r="G427" s="56"/>
      <c r="H427" s="56"/>
      <c r="I427" s="56"/>
      <c r="J427" s="57">
        <f t="shared" si="831"/>
        <v>0</v>
      </c>
      <c r="K427" s="29">
        <f t="shared" si="832"/>
        <v>0</v>
      </c>
      <c r="L427" s="56"/>
      <c r="M427" s="56"/>
      <c r="N427" s="56"/>
      <c r="O427" s="56"/>
      <c r="P427" s="58">
        <f t="shared" si="833"/>
        <v>0</v>
      </c>
      <c r="Q427" s="58">
        <f t="shared" si="834"/>
        <v>0</v>
      </c>
      <c r="R427" s="29">
        <f t="shared" si="835"/>
        <v>0</v>
      </c>
      <c r="S427" s="56"/>
      <c r="T427" s="56"/>
      <c r="U427" s="56"/>
      <c r="V427" s="56"/>
      <c r="W427" s="58">
        <f t="shared" si="841"/>
        <v>0</v>
      </c>
      <c r="X427" s="58">
        <f t="shared" si="842"/>
        <v>0</v>
      </c>
      <c r="Y427" s="29">
        <f t="shared" si="838"/>
        <v>0</v>
      </c>
      <c r="Z427" s="56"/>
      <c r="AA427" s="56"/>
      <c r="AB427" s="56"/>
      <c r="AC427" s="56"/>
      <c r="AD427" s="58">
        <f t="shared" si="843"/>
        <v>0</v>
      </c>
      <c r="AE427" s="58">
        <f t="shared" si="844"/>
        <v>0</v>
      </c>
    </row>
    <row r="428" spans="1:31" ht="21" customHeight="1" x14ac:dyDescent="0.2">
      <c r="A428" s="169"/>
      <c r="B428" s="170"/>
      <c r="C428" s="170"/>
      <c r="D428" s="171"/>
      <c r="E428" s="55">
        <f t="shared" si="830"/>
        <v>0</v>
      </c>
      <c r="F428" s="56"/>
      <c r="G428" s="56"/>
      <c r="H428" s="56"/>
      <c r="I428" s="56"/>
      <c r="J428" s="57">
        <f t="shared" si="831"/>
        <v>0</v>
      </c>
      <c r="K428" s="29">
        <f t="shared" si="832"/>
        <v>0</v>
      </c>
      <c r="L428" s="56"/>
      <c r="M428" s="56"/>
      <c r="N428" s="56"/>
      <c r="O428" s="56"/>
      <c r="P428" s="58">
        <f t="shared" si="833"/>
        <v>0</v>
      </c>
      <c r="Q428" s="58">
        <f t="shared" si="834"/>
        <v>0</v>
      </c>
      <c r="R428" s="29">
        <f t="shared" si="835"/>
        <v>0</v>
      </c>
      <c r="S428" s="56"/>
      <c r="T428" s="56"/>
      <c r="U428" s="56"/>
      <c r="V428" s="56"/>
      <c r="W428" s="58">
        <f t="shared" si="841"/>
        <v>0</v>
      </c>
      <c r="X428" s="58">
        <f t="shared" si="842"/>
        <v>0</v>
      </c>
      <c r="Y428" s="29">
        <f t="shared" si="838"/>
        <v>0</v>
      </c>
      <c r="Z428" s="56"/>
      <c r="AA428" s="56"/>
      <c r="AB428" s="56"/>
      <c r="AC428" s="56"/>
      <c r="AD428" s="58">
        <f t="shared" si="843"/>
        <v>0</v>
      </c>
      <c r="AE428" s="58">
        <f t="shared" si="844"/>
        <v>0</v>
      </c>
    </row>
    <row r="429" spans="1:31" ht="21" customHeight="1" x14ac:dyDescent="0.2">
      <c r="A429" s="169"/>
      <c r="B429" s="87"/>
      <c r="C429" s="87"/>
      <c r="D429" s="171"/>
      <c r="E429" s="55">
        <f t="shared" si="830"/>
        <v>0</v>
      </c>
      <c r="F429" s="95"/>
      <c r="G429" s="95"/>
      <c r="H429" s="95"/>
      <c r="I429" s="95"/>
      <c r="J429" s="57">
        <f t="shared" si="831"/>
        <v>0</v>
      </c>
      <c r="K429" s="29">
        <f t="shared" si="832"/>
        <v>0</v>
      </c>
      <c r="L429" s="95"/>
      <c r="M429" s="95"/>
      <c r="N429" s="95"/>
      <c r="O429" s="95"/>
      <c r="P429" s="58">
        <f t="shared" si="833"/>
        <v>0</v>
      </c>
      <c r="Q429" s="58">
        <f t="shared" si="834"/>
        <v>0</v>
      </c>
      <c r="R429" s="29">
        <f t="shared" si="835"/>
        <v>0</v>
      </c>
      <c r="S429" s="95"/>
      <c r="T429" s="95"/>
      <c r="U429" s="95"/>
      <c r="V429" s="95"/>
      <c r="W429" s="58">
        <f t="shared" si="841"/>
        <v>0</v>
      </c>
      <c r="X429" s="58">
        <f t="shared" si="842"/>
        <v>0</v>
      </c>
      <c r="Y429" s="29">
        <f t="shared" si="838"/>
        <v>0</v>
      </c>
      <c r="Z429" s="95"/>
      <c r="AA429" s="95"/>
      <c r="AB429" s="95"/>
      <c r="AC429" s="95"/>
      <c r="AD429" s="58">
        <f t="shared" si="843"/>
        <v>0</v>
      </c>
      <c r="AE429" s="58">
        <f t="shared" si="844"/>
        <v>0</v>
      </c>
    </row>
    <row r="430" spans="1:31" ht="21" customHeight="1" x14ac:dyDescent="0.2">
      <c r="A430" s="169"/>
      <c r="B430" s="87"/>
      <c r="C430" s="87"/>
      <c r="D430" s="171"/>
      <c r="E430" s="55">
        <f t="shared" si="830"/>
        <v>0</v>
      </c>
      <c r="F430" s="95"/>
      <c r="G430" s="95"/>
      <c r="H430" s="95"/>
      <c r="I430" s="95"/>
      <c r="J430" s="57">
        <f t="shared" si="831"/>
        <v>0</v>
      </c>
      <c r="K430" s="29">
        <f t="shared" si="832"/>
        <v>0</v>
      </c>
      <c r="L430" s="95"/>
      <c r="M430" s="95"/>
      <c r="N430" s="95"/>
      <c r="O430" s="95"/>
      <c r="P430" s="58">
        <f t="shared" si="833"/>
        <v>0</v>
      </c>
      <c r="Q430" s="58">
        <f t="shared" si="834"/>
        <v>0</v>
      </c>
      <c r="R430" s="29">
        <f t="shared" si="835"/>
        <v>0</v>
      </c>
      <c r="S430" s="95"/>
      <c r="T430" s="95"/>
      <c r="U430" s="95"/>
      <c r="V430" s="95"/>
      <c r="W430" s="58">
        <f t="shared" si="841"/>
        <v>0</v>
      </c>
      <c r="X430" s="58">
        <f t="shared" si="842"/>
        <v>0</v>
      </c>
      <c r="Y430" s="29">
        <f t="shared" si="838"/>
        <v>0</v>
      </c>
      <c r="Z430" s="95"/>
      <c r="AA430" s="95"/>
      <c r="AB430" s="95"/>
      <c r="AC430" s="95"/>
      <c r="AD430" s="58">
        <f t="shared" si="843"/>
        <v>0</v>
      </c>
      <c r="AE430" s="58">
        <f t="shared" si="844"/>
        <v>0</v>
      </c>
    </row>
    <row r="431" spans="1:31" ht="21" customHeight="1" thickBot="1" x14ac:dyDescent="0.25">
      <c r="A431" s="88"/>
      <c r="B431" s="89"/>
      <c r="C431" s="89"/>
      <c r="D431" s="90"/>
      <c r="E431" s="55">
        <f t="shared" si="830"/>
        <v>0</v>
      </c>
      <c r="F431" s="92"/>
      <c r="G431" s="92"/>
      <c r="H431" s="92"/>
      <c r="I431" s="92"/>
      <c r="J431" s="57">
        <f t="shared" si="831"/>
        <v>0</v>
      </c>
      <c r="K431" s="29">
        <f t="shared" si="832"/>
        <v>0</v>
      </c>
      <c r="L431" s="95"/>
      <c r="M431" s="95"/>
      <c r="N431" s="95"/>
      <c r="O431" s="95"/>
      <c r="P431" s="58">
        <f t="shared" si="833"/>
        <v>0</v>
      </c>
      <c r="Q431" s="58">
        <f t="shared" si="834"/>
        <v>0</v>
      </c>
      <c r="R431" s="29">
        <f t="shared" si="835"/>
        <v>0</v>
      </c>
      <c r="S431" s="95"/>
      <c r="T431" s="95"/>
      <c r="U431" s="95"/>
      <c r="V431" s="95"/>
      <c r="W431" s="58">
        <f t="shared" si="841"/>
        <v>0</v>
      </c>
      <c r="X431" s="58">
        <f t="shared" si="842"/>
        <v>0</v>
      </c>
      <c r="Y431" s="29">
        <f t="shared" si="838"/>
        <v>0</v>
      </c>
      <c r="Z431" s="95"/>
      <c r="AA431" s="95"/>
      <c r="AB431" s="95"/>
      <c r="AC431" s="95"/>
      <c r="AD431" s="58">
        <f t="shared" si="843"/>
        <v>0</v>
      </c>
      <c r="AE431" s="58">
        <f t="shared" si="844"/>
        <v>0</v>
      </c>
    </row>
    <row r="432" spans="1:31" ht="21" customHeight="1" thickTop="1" x14ac:dyDescent="0.2">
      <c r="A432" s="97" t="s">
        <v>88</v>
      </c>
      <c r="B432" s="58"/>
      <c r="C432" s="98"/>
      <c r="D432" s="99">
        <v>0</v>
      </c>
      <c r="E432" s="100">
        <f>SUM(E422:E431)</f>
        <v>48</v>
      </c>
      <c r="F432" s="41">
        <f>SUM(F422:F431)</f>
        <v>61</v>
      </c>
      <c r="G432" s="101">
        <f>SUM(G422:G431)</f>
        <v>66</v>
      </c>
      <c r="H432" s="99">
        <f>SUM(H422:H431)</f>
        <v>81</v>
      </c>
      <c r="I432" s="58"/>
      <c r="J432" s="41" t="s">
        <v>84</v>
      </c>
      <c r="K432" s="102">
        <f>SUM(K422:K431)</f>
        <v>63</v>
      </c>
      <c r="L432" s="41">
        <f>SUM(L422:L431)</f>
        <v>74</v>
      </c>
      <c r="M432" s="101">
        <f>SUM(M422:M431)</f>
        <v>75</v>
      </c>
      <c r="N432" s="101">
        <f>SUM(N422:N431)</f>
        <v>77</v>
      </c>
      <c r="O432" s="41"/>
      <c r="P432" s="41"/>
      <c r="Q432" s="41"/>
      <c r="R432" s="102">
        <f>SUM(R422:R431)</f>
        <v>63</v>
      </c>
      <c r="S432" s="41">
        <f>SUM(S422:S431)</f>
        <v>78</v>
      </c>
      <c r="T432" s="101">
        <f>SUM(T422:T431)</f>
        <v>80</v>
      </c>
      <c r="U432" s="101">
        <f>SUM(U422:U431)</f>
        <v>81</v>
      </c>
      <c r="V432" s="41"/>
      <c r="W432" s="41"/>
      <c r="X432" s="41"/>
      <c r="Y432" s="102">
        <f>SUM(Y422:Y431)</f>
        <v>63</v>
      </c>
      <c r="Z432" s="41">
        <f>SUM(Z422:Z431)</f>
        <v>72</v>
      </c>
      <c r="AA432" s="101">
        <f>SUM(AA422:AA431)</f>
        <v>68</v>
      </c>
      <c r="AB432" s="101">
        <f>SUM(AB422:AB431)</f>
        <v>69</v>
      </c>
      <c r="AC432" s="41"/>
      <c r="AD432" s="41"/>
      <c r="AE432" s="41"/>
    </row>
    <row r="433" spans="1:31" ht="21" customHeight="1" thickBot="1" x14ac:dyDescent="0.25">
      <c r="A433" s="104" t="s">
        <v>131</v>
      </c>
      <c r="B433" s="105"/>
      <c r="C433" s="105"/>
      <c r="D433" s="105"/>
      <c r="E433" s="105"/>
      <c r="F433" s="105"/>
      <c r="G433" s="105"/>
      <c r="H433" s="296">
        <f>SUM(J422:J431)/($H$206*4)</f>
        <v>17.333333333333332</v>
      </c>
      <c r="I433" s="296"/>
      <c r="J433" s="58">
        <f>F432+G432+H432+I432</f>
        <v>208</v>
      </c>
      <c r="K433" s="107"/>
      <c r="L433" s="259"/>
      <c r="M433" s="296">
        <f>SUM(P422:P431)/($N$206*4)</f>
        <v>18.833333333333332</v>
      </c>
      <c r="N433" s="296"/>
      <c r="O433" s="296"/>
      <c r="P433" s="58">
        <f>SUM(L432:O432)</f>
        <v>226</v>
      </c>
      <c r="Q433" s="105"/>
      <c r="R433" s="108"/>
      <c r="S433" s="105"/>
      <c r="T433" s="105"/>
      <c r="U433" s="296">
        <f>SUM(W422:W431)/($U$206*4)</f>
        <v>19.916666666666668</v>
      </c>
      <c r="V433" s="296"/>
      <c r="W433" s="58">
        <f>SUM(S432:V432)</f>
        <v>239</v>
      </c>
      <c r="X433" s="58"/>
      <c r="Y433" s="108"/>
      <c r="Z433" s="105"/>
      <c r="AA433" s="105"/>
      <c r="AB433" s="296">
        <f>SUM(AD422:AD431)/($AB$206*4)</f>
        <v>17.416666666666668</v>
      </c>
      <c r="AC433" s="296"/>
      <c r="AD433" s="58">
        <f>SUM(Z432:AC432)</f>
        <v>209</v>
      </c>
      <c r="AE433" s="58"/>
    </row>
    <row r="434" spans="1:31" ht="21" customHeight="1" thickTop="1" thickBot="1" x14ac:dyDescent="0.25">
      <c r="A434" s="104" t="s">
        <v>93</v>
      </c>
      <c r="B434" s="105"/>
      <c r="C434" s="105"/>
      <c r="D434" s="105"/>
      <c r="E434" s="105"/>
      <c r="F434" s="105"/>
      <c r="G434" s="105"/>
      <c r="H434" s="109" t="s">
        <v>13</v>
      </c>
      <c r="I434" s="110"/>
      <c r="J434" s="111">
        <f>J433+E432</f>
        <v>256</v>
      </c>
      <c r="K434" s="112"/>
      <c r="L434" s="105"/>
      <c r="M434" s="105"/>
      <c r="N434" s="105"/>
      <c r="O434" s="109" t="s">
        <v>13</v>
      </c>
      <c r="P434" s="110"/>
      <c r="Q434" s="111">
        <f>P433+K432</f>
        <v>289</v>
      </c>
      <c r="R434" s="108"/>
      <c r="S434" s="105"/>
      <c r="T434" s="105"/>
      <c r="U434" s="105"/>
      <c r="V434" s="109" t="s">
        <v>13</v>
      </c>
      <c r="W434" s="110"/>
      <c r="X434" s="111">
        <f>R432+W433</f>
        <v>302</v>
      </c>
      <c r="Y434" s="108"/>
      <c r="Z434" s="105"/>
      <c r="AA434" s="105"/>
      <c r="AB434" s="105"/>
      <c r="AC434" s="109" t="s">
        <v>13</v>
      </c>
      <c r="AD434" s="110"/>
      <c r="AE434" s="111">
        <f>Y432+AD433</f>
        <v>272</v>
      </c>
    </row>
    <row r="435" spans="1:31" ht="17.25" thickTop="1" thickBot="1" x14ac:dyDescent="0.25">
      <c r="A435" s="114" t="s">
        <v>41</v>
      </c>
      <c r="B435" s="115"/>
      <c r="C435" s="115"/>
      <c r="D435" s="115"/>
      <c r="E435" s="115"/>
      <c r="F435" s="115"/>
      <c r="G435" s="115"/>
      <c r="H435" s="115"/>
      <c r="I435" s="115"/>
      <c r="J435" s="115"/>
      <c r="K435" s="115"/>
      <c r="L435" s="115"/>
      <c r="M435" s="115"/>
      <c r="N435" s="115"/>
      <c r="O435" s="109" t="s">
        <v>13</v>
      </c>
      <c r="P435" s="110"/>
      <c r="Q435" s="111">
        <f>(J434+Q434)</f>
        <v>545</v>
      </c>
      <c r="R435" s="116"/>
      <c r="S435" s="115"/>
      <c r="T435" s="115"/>
      <c r="U435" s="115" t="s">
        <v>84</v>
      </c>
      <c r="V435" s="109" t="s">
        <v>13</v>
      </c>
      <c r="W435" s="110"/>
      <c r="X435" s="111">
        <f>J434+Q434+X434</f>
        <v>847</v>
      </c>
      <c r="Y435" s="116"/>
      <c r="Z435" s="115"/>
      <c r="AA435" s="115"/>
      <c r="AB435" s="115" t="s">
        <v>84</v>
      </c>
      <c r="AC435" s="109" t="s">
        <v>13</v>
      </c>
      <c r="AD435" s="110"/>
      <c r="AE435" s="111">
        <f>J434+Q434+X434+AE434</f>
        <v>1119</v>
      </c>
    </row>
    <row r="436" spans="1:31" ht="18" customHeight="1" thickTop="1" x14ac:dyDescent="0.2"/>
    <row r="437" spans="1:31" ht="23.25" customHeight="1" thickBot="1" x14ac:dyDescent="0.25"/>
    <row r="438" spans="1:31" ht="18.95" customHeight="1" thickTop="1" thickBot="1" x14ac:dyDescent="0.25">
      <c r="A438" s="11"/>
      <c r="B438" s="297" t="s">
        <v>179</v>
      </c>
      <c r="C438" s="297"/>
      <c r="D438" s="297"/>
      <c r="E438" s="298" t="s">
        <v>7</v>
      </c>
      <c r="F438" s="298"/>
      <c r="G438" s="298"/>
      <c r="H438" s="260">
        <f>$H$4</f>
        <v>3</v>
      </c>
      <c r="I438" s="13"/>
      <c r="J438" s="14"/>
      <c r="K438" s="298" t="s">
        <v>7</v>
      </c>
      <c r="L438" s="298"/>
      <c r="M438" s="298"/>
      <c r="N438" s="260">
        <f>$N$4</f>
        <v>3</v>
      </c>
      <c r="O438" s="14"/>
      <c r="P438" s="14"/>
      <c r="Q438" s="14"/>
      <c r="R438" s="298" t="s">
        <v>7</v>
      </c>
      <c r="S438" s="298"/>
      <c r="T438" s="298"/>
      <c r="U438" s="260">
        <f>$U$4</f>
        <v>3</v>
      </c>
      <c r="V438" s="14"/>
      <c r="W438" s="14"/>
      <c r="X438" s="14"/>
      <c r="Y438" s="298" t="s">
        <v>7</v>
      </c>
      <c r="Z438" s="298"/>
      <c r="AA438" s="298"/>
      <c r="AB438" s="260">
        <v>3</v>
      </c>
      <c r="AC438" s="14"/>
      <c r="AD438" s="14"/>
      <c r="AE438" s="14"/>
    </row>
    <row r="439" spans="1:31" ht="18.95" customHeight="1" thickTop="1" x14ac:dyDescent="0.2">
      <c r="A439" s="16"/>
      <c r="B439" s="17" t="s">
        <v>22</v>
      </c>
      <c r="C439" s="17"/>
      <c r="D439" s="17"/>
      <c r="E439" s="18">
        <f>$H$4</f>
        <v>3</v>
      </c>
      <c r="F439" s="294" t="str">
        <f>$F$5</f>
        <v>VALENCE</v>
      </c>
      <c r="G439" s="294"/>
      <c r="H439" s="294"/>
      <c r="I439" s="294"/>
      <c r="J439" s="294"/>
      <c r="K439" s="18">
        <f>$N$4</f>
        <v>3</v>
      </c>
      <c r="L439" s="294" t="str">
        <f>$L$5</f>
        <v>TOULOUSE</v>
      </c>
      <c r="M439" s="294"/>
      <c r="N439" s="294"/>
      <c r="O439" s="294"/>
      <c r="P439" s="294"/>
      <c r="Q439" s="294"/>
      <c r="R439" s="18">
        <f>$U$4</f>
        <v>3</v>
      </c>
      <c r="S439" s="294" t="str">
        <f>$S$5</f>
        <v>LE SEQUESTRE</v>
      </c>
      <c r="T439" s="294"/>
      <c r="U439" s="294"/>
      <c r="V439" s="294"/>
      <c r="W439" s="294"/>
      <c r="X439" s="294"/>
      <c r="Y439" s="18">
        <f>$AB$4</f>
        <v>3</v>
      </c>
      <c r="Z439" s="295" t="str">
        <f>$Z$5</f>
        <v>MIRANDOL</v>
      </c>
      <c r="AA439" s="295"/>
      <c r="AB439" s="295"/>
      <c r="AC439" s="295"/>
      <c r="AD439" s="295"/>
      <c r="AE439" s="295"/>
    </row>
    <row r="440" spans="1:31" ht="18.95" customHeight="1" thickBot="1" x14ac:dyDescent="0.25">
      <c r="A440" s="28" t="s">
        <v>8</v>
      </c>
      <c r="B440" s="28" t="s">
        <v>9</v>
      </c>
      <c r="C440" s="28" t="s">
        <v>10</v>
      </c>
      <c r="D440" s="28" t="s">
        <v>31</v>
      </c>
      <c r="E440" s="29" t="s">
        <v>32</v>
      </c>
      <c r="F440" s="28">
        <v>1</v>
      </c>
      <c r="G440" s="28">
        <v>2</v>
      </c>
      <c r="H440" s="28">
        <v>3</v>
      </c>
      <c r="I440" s="28">
        <v>4</v>
      </c>
      <c r="J440" s="28" t="s">
        <v>21</v>
      </c>
      <c r="K440" s="29" t="s">
        <v>32</v>
      </c>
      <c r="L440" s="28">
        <v>1</v>
      </c>
      <c r="M440" s="28">
        <v>2</v>
      </c>
      <c r="N440" s="28">
        <v>3</v>
      </c>
      <c r="O440" s="28">
        <v>4</v>
      </c>
      <c r="P440" s="28" t="s">
        <v>21</v>
      </c>
      <c r="Q440" s="28" t="s">
        <v>33</v>
      </c>
      <c r="R440" s="29" t="s">
        <v>32</v>
      </c>
      <c r="S440" s="28">
        <v>1</v>
      </c>
      <c r="T440" s="28">
        <v>2</v>
      </c>
      <c r="U440" s="28">
        <v>3</v>
      </c>
      <c r="V440" s="28">
        <v>4</v>
      </c>
      <c r="W440" s="28" t="s">
        <v>21</v>
      </c>
      <c r="X440" s="28" t="s">
        <v>33</v>
      </c>
      <c r="Y440" s="29" t="s">
        <v>32</v>
      </c>
      <c r="Z440" s="28">
        <v>1</v>
      </c>
      <c r="AA440" s="28">
        <v>2</v>
      </c>
      <c r="AB440" s="28">
        <v>3</v>
      </c>
      <c r="AC440" s="28">
        <v>4</v>
      </c>
      <c r="AD440" s="28" t="s">
        <v>21</v>
      </c>
      <c r="AE440" s="28" t="s">
        <v>33</v>
      </c>
    </row>
    <row r="441" spans="1:31" ht="18.95" customHeight="1" thickTop="1" x14ac:dyDescent="0.2">
      <c r="A441" s="165" t="s">
        <v>26</v>
      </c>
      <c r="B441" s="166" t="s">
        <v>186</v>
      </c>
      <c r="C441" s="166" t="s">
        <v>34</v>
      </c>
      <c r="D441" s="167">
        <v>9</v>
      </c>
      <c r="E441" s="127">
        <f t="shared" ref="E441:E450" si="845">IF(F441&gt;0,D441*$E$207,0)</f>
        <v>27</v>
      </c>
      <c r="F441" s="38">
        <v>38</v>
      </c>
      <c r="G441" s="38">
        <v>34</v>
      </c>
      <c r="H441" s="38">
        <v>41</v>
      </c>
      <c r="I441" s="38"/>
      <c r="J441" s="39">
        <f t="shared" ref="J441:J450" si="846">F441+G441+H441+I441</f>
        <v>113</v>
      </c>
      <c r="K441" s="40">
        <f t="shared" ref="K441:K450" si="847">IF(L441&gt;0,D441*$K$207,0)</f>
        <v>0</v>
      </c>
      <c r="L441" s="38"/>
      <c r="M441" s="38"/>
      <c r="N441" s="38"/>
      <c r="O441" s="38"/>
      <c r="P441" s="41">
        <f t="shared" ref="P441:P443" si="848">L441+M441+N441+O441</f>
        <v>0</v>
      </c>
      <c r="Q441" s="41">
        <f t="shared" ref="Q441:Q443" si="849">J441+P441</f>
        <v>113</v>
      </c>
      <c r="R441" s="40">
        <f t="shared" ref="R441:R450" si="850">IF(S441&gt;0,D441*$R$207,0)</f>
        <v>27</v>
      </c>
      <c r="S441" s="38">
        <v>47</v>
      </c>
      <c r="T441" s="38">
        <v>41</v>
      </c>
      <c r="U441" s="38">
        <v>38</v>
      </c>
      <c r="V441" s="38">
        <v>0</v>
      </c>
      <c r="W441" s="41">
        <f t="shared" ref="W441:W443" si="851">S441+T441+U441+V441</f>
        <v>126</v>
      </c>
      <c r="X441" s="41">
        <f t="shared" ref="X441:X443" si="852">J441+P441+W441</f>
        <v>239</v>
      </c>
      <c r="Y441" s="40">
        <f t="shared" ref="Y441:Y450" si="853">IF(Z441&gt;0,D441*$Y$207,0)</f>
        <v>27</v>
      </c>
      <c r="Z441" s="38">
        <v>35</v>
      </c>
      <c r="AA441" s="38">
        <v>34</v>
      </c>
      <c r="AB441" s="38">
        <v>35</v>
      </c>
      <c r="AC441" s="38"/>
      <c r="AD441" s="41">
        <f t="shared" ref="AD441:AD443" si="854">Z441+AA441+AB441+AC441</f>
        <v>104</v>
      </c>
      <c r="AE441" s="41">
        <f t="shared" ref="AE441:AE443" si="855">J441+P441+W441+AD441</f>
        <v>343</v>
      </c>
    </row>
    <row r="442" spans="1:31" ht="21" customHeight="1" x14ac:dyDescent="0.2">
      <c r="A442" s="169" t="s">
        <v>26</v>
      </c>
      <c r="B442" s="170" t="s">
        <v>119</v>
      </c>
      <c r="C442" s="170" t="s">
        <v>38</v>
      </c>
      <c r="D442" s="171">
        <v>13</v>
      </c>
      <c r="E442" s="55">
        <f t="shared" si="845"/>
        <v>39</v>
      </c>
      <c r="F442" s="56">
        <v>27</v>
      </c>
      <c r="G442" s="56">
        <v>33</v>
      </c>
      <c r="H442" s="56">
        <v>31</v>
      </c>
      <c r="I442" s="56"/>
      <c r="J442" s="57">
        <f t="shared" si="846"/>
        <v>91</v>
      </c>
      <c r="K442" s="29">
        <f t="shared" si="847"/>
        <v>39</v>
      </c>
      <c r="L442" s="56">
        <v>32</v>
      </c>
      <c r="M442" s="56">
        <v>30</v>
      </c>
      <c r="N442" s="56">
        <v>35</v>
      </c>
      <c r="O442" s="56"/>
      <c r="P442" s="58">
        <f t="shared" si="848"/>
        <v>97</v>
      </c>
      <c r="Q442" s="58">
        <f t="shared" si="849"/>
        <v>188</v>
      </c>
      <c r="R442" s="29">
        <f t="shared" si="850"/>
        <v>39</v>
      </c>
      <c r="S442" s="56">
        <v>43</v>
      </c>
      <c r="T442" s="56">
        <v>43</v>
      </c>
      <c r="U442" s="56">
        <v>31</v>
      </c>
      <c r="V442" s="56"/>
      <c r="W442" s="58">
        <f t="shared" si="851"/>
        <v>117</v>
      </c>
      <c r="X442" s="58">
        <f t="shared" si="852"/>
        <v>305</v>
      </c>
      <c r="Y442" s="29">
        <f t="shared" si="853"/>
        <v>39</v>
      </c>
      <c r="Z442" s="56">
        <v>26</v>
      </c>
      <c r="AA442" s="56">
        <v>24</v>
      </c>
      <c r="AB442" s="56">
        <v>38</v>
      </c>
      <c r="AC442" s="56"/>
      <c r="AD442" s="58">
        <f t="shared" si="854"/>
        <v>88</v>
      </c>
      <c r="AE442" s="58">
        <f t="shared" si="855"/>
        <v>393</v>
      </c>
    </row>
    <row r="443" spans="1:31" ht="21" customHeight="1" x14ac:dyDescent="0.2">
      <c r="A443" s="169" t="s">
        <v>102</v>
      </c>
      <c r="B443" s="170" t="s">
        <v>224</v>
      </c>
      <c r="C443" s="170" t="s">
        <v>201</v>
      </c>
      <c r="D443" s="171">
        <v>18</v>
      </c>
      <c r="E443" s="55">
        <f t="shared" si="845"/>
        <v>0</v>
      </c>
      <c r="F443" s="56"/>
      <c r="G443" s="56"/>
      <c r="H443" s="56"/>
      <c r="I443" s="56"/>
      <c r="J443" s="57">
        <f t="shared" si="846"/>
        <v>0</v>
      </c>
      <c r="K443" s="29">
        <f t="shared" si="847"/>
        <v>54</v>
      </c>
      <c r="L443" s="56">
        <v>27</v>
      </c>
      <c r="M443" s="56">
        <v>29</v>
      </c>
      <c r="N443" s="56">
        <v>25</v>
      </c>
      <c r="O443" s="56"/>
      <c r="P443" s="58">
        <f t="shared" si="848"/>
        <v>81</v>
      </c>
      <c r="Q443" s="58">
        <f t="shared" si="849"/>
        <v>81</v>
      </c>
      <c r="R443" s="29">
        <f t="shared" si="850"/>
        <v>0</v>
      </c>
      <c r="S443" s="56"/>
      <c r="T443" s="56"/>
      <c r="U443" s="56"/>
      <c r="V443" s="56"/>
      <c r="W443" s="58">
        <f t="shared" si="851"/>
        <v>0</v>
      </c>
      <c r="X443" s="58">
        <f t="shared" si="852"/>
        <v>81</v>
      </c>
      <c r="Y443" s="29">
        <f t="shared" si="853"/>
        <v>0</v>
      </c>
      <c r="Z443" s="56"/>
      <c r="AA443" s="56"/>
      <c r="AB443" s="56"/>
      <c r="AC443" s="56"/>
      <c r="AD443" s="58">
        <f t="shared" si="854"/>
        <v>0</v>
      </c>
      <c r="AE443" s="58">
        <f t="shared" si="855"/>
        <v>81</v>
      </c>
    </row>
    <row r="444" spans="1:31" ht="21" customHeight="1" x14ac:dyDescent="0.2">
      <c r="A444" s="169"/>
      <c r="B444" s="170"/>
      <c r="C444" s="170"/>
      <c r="D444" s="171"/>
      <c r="E444" s="55">
        <f t="shared" si="845"/>
        <v>0</v>
      </c>
      <c r="F444" s="56"/>
      <c r="G444" s="56"/>
      <c r="H444" s="56"/>
      <c r="I444" s="56"/>
      <c r="J444" s="57">
        <f t="shared" si="846"/>
        <v>0</v>
      </c>
      <c r="K444" s="29">
        <f t="shared" si="847"/>
        <v>0</v>
      </c>
      <c r="L444" s="56"/>
      <c r="M444" s="56"/>
      <c r="N444" s="56"/>
      <c r="O444" s="56"/>
      <c r="P444" s="58">
        <f t="shared" ref="P444:P450" si="856">L444+M444+N444+O444</f>
        <v>0</v>
      </c>
      <c r="Q444" s="58">
        <f t="shared" ref="Q444:Q450" si="857">J444+P444</f>
        <v>0</v>
      </c>
      <c r="R444" s="29">
        <f t="shared" si="850"/>
        <v>0</v>
      </c>
      <c r="S444" s="56"/>
      <c r="T444" s="56"/>
      <c r="U444" s="56"/>
      <c r="V444" s="56"/>
      <c r="W444" s="58">
        <f t="shared" ref="W444:W450" si="858">S444+T444+U444+V444</f>
        <v>0</v>
      </c>
      <c r="X444" s="58">
        <f t="shared" ref="X444:X450" si="859">J444+P444+W444</f>
        <v>0</v>
      </c>
      <c r="Y444" s="29">
        <f t="shared" si="853"/>
        <v>0</v>
      </c>
      <c r="Z444" s="56"/>
      <c r="AA444" s="56"/>
      <c r="AB444" s="56"/>
      <c r="AC444" s="56"/>
      <c r="AD444" s="58">
        <f t="shared" ref="AD444:AD450" si="860">Z444+AA444+AB444+AC444</f>
        <v>0</v>
      </c>
      <c r="AE444" s="58">
        <f t="shared" ref="AE444:AE450" si="861">J444+P444+W444+AD444</f>
        <v>0</v>
      </c>
    </row>
    <row r="445" spans="1:31" ht="21" customHeight="1" x14ac:dyDescent="0.2">
      <c r="A445" s="169"/>
      <c r="B445" s="170"/>
      <c r="C445" s="170"/>
      <c r="D445" s="171"/>
      <c r="E445" s="55">
        <f t="shared" si="845"/>
        <v>0</v>
      </c>
      <c r="F445" s="56"/>
      <c r="G445" s="56"/>
      <c r="H445" s="56"/>
      <c r="I445" s="56"/>
      <c r="J445" s="57">
        <f t="shared" si="846"/>
        <v>0</v>
      </c>
      <c r="K445" s="29">
        <f t="shared" si="847"/>
        <v>0</v>
      </c>
      <c r="L445" s="56"/>
      <c r="M445" s="56"/>
      <c r="N445" s="56"/>
      <c r="O445" s="56"/>
      <c r="P445" s="58">
        <f t="shared" si="856"/>
        <v>0</v>
      </c>
      <c r="Q445" s="58">
        <f t="shared" si="857"/>
        <v>0</v>
      </c>
      <c r="R445" s="29">
        <f t="shared" si="850"/>
        <v>0</v>
      </c>
      <c r="S445" s="56"/>
      <c r="T445" s="56"/>
      <c r="U445" s="56"/>
      <c r="V445" s="56"/>
      <c r="W445" s="58">
        <f t="shared" si="858"/>
        <v>0</v>
      </c>
      <c r="X445" s="58">
        <f t="shared" si="859"/>
        <v>0</v>
      </c>
      <c r="Y445" s="29">
        <f t="shared" si="853"/>
        <v>0</v>
      </c>
      <c r="Z445" s="56"/>
      <c r="AA445" s="56"/>
      <c r="AB445" s="56"/>
      <c r="AC445" s="56"/>
      <c r="AD445" s="58">
        <f t="shared" si="860"/>
        <v>0</v>
      </c>
      <c r="AE445" s="58">
        <f t="shared" si="861"/>
        <v>0</v>
      </c>
    </row>
    <row r="446" spans="1:31" ht="21" customHeight="1" x14ac:dyDescent="0.2">
      <c r="A446" s="169"/>
      <c r="B446" s="170"/>
      <c r="C446" s="170"/>
      <c r="D446" s="171"/>
      <c r="E446" s="55">
        <f t="shared" si="845"/>
        <v>0</v>
      </c>
      <c r="F446" s="56"/>
      <c r="G446" s="56"/>
      <c r="H446" s="56"/>
      <c r="I446" s="56"/>
      <c r="J446" s="57">
        <f t="shared" si="846"/>
        <v>0</v>
      </c>
      <c r="K446" s="29">
        <f t="shared" si="847"/>
        <v>0</v>
      </c>
      <c r="L446" s="56"/>
      <c r="M446" s="56"/>
      <c r="N446" s="56"/>
      <c r="O446" s="56"/>
      <c r="P446" s="58">
        <f t="shared" si="856"/>
        <v>0</v>
      </c>
      <c r="Q446" s="58">
        <f t="shared" si="857"/>
        <v>0</v>
      </c>
      <c r="R446" s="29">
        <f t="shared" si="850"/>
        <v>0</v>
      </c>
      <c r="S446" s="56"/>
      <c r="T446" s="56"/>
      <c r="U446" s="56"/>
      <c r="V446" s="56"/>
      <c r="W446" s="58">
        <f t="shared" si="858"/>
        <v>0</v>
      </c>
      <c r="X446" s="58">
        <f t="shared" si="859"/>
        <v>0</v>
      </c>
      <c r="Y446" s="29">
        <f t="shared" si="853"/>
        <v>0</v>
      </c>
      <c r="Z446" s="56"/>
      <c r="AA446" s="56"/>
      <c r="AB446" s="56"/>
      <c r="AC446" s="56"/>
      <c r="AD446" s="58">
        <f t="shared" si="860"/>
        <v>0</v>
      </c>
      <c r="AE446" s="58">
        <f t="shared" si="861"/>
        <v>0</v>
      </c>
    </row>
    <row r="447" spans="1:31" ht="21" customHeight="1" x14ac:dyDescent="0.2">
      <c r="A447" s="169"/>
      <c r="B447" s="170"/>
      <c r="C447" s="170"/>
      <c r="D447" s="171"/>
      <c r="E447" s="55">
        <f t="shared" si="845"/>
        <v>0</v>
      </c>
      <c r="F447" s="56"/>
      <c r="G447" s="56"/>
      <c r="H447" s="56"/>
      <c r="I447" s="56"/>
      <c r="J447" s="57">
        <f t="shared" si="846"/>
        <v>0</v>
      </c>
      <c r="K447" s="29">
        <f t="shared" si="847"/>
        <v>0</v>
      </c>
      <c r="L447" s="56"/>
      <c r="M447" s="56"/>
      <c r="N447" s="56"/>
      <c r="O447" s="56"/>
      <c r="P447" s="58">
        <f t="shared" si="856"/>
        <v>0</v>
      </c>
      <c r="Q447" s="58">
        <f t="shared" si="857"/>
        <v>0</v>
      </c>
      <c r="R447" s="29">
        <f t="shared" si="850"/>
        <v>0</v>
      </c>
      <c r="S447" s="56"/>
      <c r="T447" s="56"/>
      <c r="U447" s="56"/>
      <c r="V447" s="56"/>
      <c r="W447" s="58">
        <f t="shared" si="858"/>
        <v>0</v>
      </c>
      <c r="X447" s="58">
        <f t="shared" si="859"/>
        <v>0</v>
      </c>
      <c r="Y447" s="29">
        <f t="shared" si="853"/>
        <v>0</v>
      </c>
      <c r="Z447" s="56"/>
      <c r="AA447" s="56"/>
      <c r="AB447" s="56"/>
      <c r="AC447" s="56"/>
      <c r="AD447" s="58">
        <f t="shared" si="860"/>
        <v>0</v>
      </c>
      <c r="AE447" s="58">
        <f t="shared" si="861"/>
        <v>0</v>
      </c>
    </row>
    <row r="448" spans="1:31" ht="21" customHeight="1" x14ac:dyDescent="0.2">
      <c r="A448" s="169"/>
      <c r="B448" s="87"/>
      <c r="C448" s="87"/>
      <c r="D448" s="171"/>
      <c r="E448" s="55">
        <f t="shared" si="845"/>
        <v>0</v>
      </c>
      <c r="F448" s="95"/>
      <c r="G448" s="95"/>
      <c r="H448" s="95"/>
      <c r="I448" s="95"/>
      <c r="J448" s="57">
        <f t="shared" si="846"/>
        <v>0</v>
      </c>
      <c r="K448" s="29">
        <f t="shared" si="847"/>
        <v>0</v>
      </c>
      <c r="L448" s="95"/>
      <c r="M448" s="95"/>
      <c r="N448" s="95"/>
      <c r="O448" s="95"/>
      <c r="P448" s="58">
        <f t="shared" si="856"/>
        <v>0</v>
      </c>
      <c r="Q448" s="58">
        <f t="shared" si="857"/>
        <v>0</v>
      </c>
      <c r="R448" s="29">
        <f t="shared" si="850"/>
        <v>0</v>
      </c>
      <c r="S448" s="95"/>
      <c r="T448" s="95"/>
      <c r="U448" s="95"/>
      <c r="V448" s="95"/>
      <c r="W448" s="58">
        <f t="shared" si="858"/>
        <v>0</v>
      </c>
      <c r="X448" s="58">
        <f t="shared" si="859"/>
        <v>0</v>
      </c>
      <c r="Y448" s="29">
        <f t="shared" si="853"/>
        <v>0</v>
      </c>
      <c r="Z448" s="95"/>
      <c r="AA448" s="95"/>
      <c r="AB448" s="95"/>
      <c r="AC448" s="95"/>
      <c r="AD448" s="58">
        <f t="shared" si="860"/>
        <v>0</v>
      </c>
      <c r="AE448" s="58">
        <f t="shared" si="861"/>
        <v>0</v>
      </c>
    </row>
    <row r="449" spans="1:31" ht="21" customHeight="1" x14ac:dyDescent="0.2">
      <c r="A449" s="169"/>
      <c r="B449" s="87"/>
      <c r="C449" s="87"/>
      <c r="D449" s="171"/>
      <c r="E449" s="55">
        <f t="shared" si="845"/>
        <v>0</v>
      </c>
      <c r="F449" s="95"/>
      <c r="G449" s="95"/>
      <c r="H449" s="95"/>
      <c r="I449" s="95"/>
      <c r="J449" s="57">
        <f t="shared" si="846"/>
        <v>0</v>
      </c>
      <c r="K449" s="29">
        <f t="shared" si="847"/>
        <v>0</v>
      </c>
      <c r="L449" s="95"/>
      <c r="M449" s="95"/>
      <c r="N449" s="95"/>
      <c r="O449" s="95"/>
      <c r="P449" s="58">
        <f t="shared" si="856"/>
        <v>0</v>
      </c>
      <c r="Q449" s="58">
        <f t="shared" si="857"/>
        <v>0</v>
      </c>
      <c r="R449" s="29">
        <f t="shared" si="850"/>
        <v>0</v>
      </c>
      <c r="S449" s="95"/>
      <c r="T449" s="95"/>
      <c r="U449" s="95"/>
      <c r="V449" s="95"/>
      <c r="W449" s="58">
        <f t="shared" si="858"/>
        <v>0</v>
      </c>
      <c r="X449" s="58">
        <f t="shared" si="859"/>
        <v>0</v>
      </c>
      <c r="Y449" s="29">
        <f t="shared" si="853"/>
        <v>0</v>
      </c>
      <c r="Z449" s="95"/>
      <c r="AA449" s="95"/>
      <c r="AB449" s="95"/>
      <c r="AC449" s="95"/>
      <c r="AD449" s="58">
        <f t="shared" si="860"/>
        <v>0</v>
      </c>
      <c r="AE449" s="58">
        <f t="shared" si="861"/>
        <v>0</v>
      </c>
    </row>
    <row r="450" spans="1:31" ht="21" customHeight="1" thickBot="1" x14ac:dyDescent="0.25">
      <c r="A450" s="88"/>
      <c r="B450" s="89"/>
      <c r="C450" s="89"/>
      <c r="D450" s="90"/>
      <c r="E450" s="55">
        <f t="shared" si="845"/>
        <v>0</v>
      </c>
      <c r="F450" s="92"/>
      <c r="G450" s="92"/>
      <c r="H450" s="92"/>
      <c r="I450" s="92"/>
      <c r="J450" s="57">
        <f t="shared" si="846"/>
        <v>0</v>
      </c>
      <c r="K450" s="29">
        <f t="shared" si="847"/>
        <v>0</v>
      </c>
      <c r="L450" s="95"/>
      <c r="M450" s="95"/>
      <c r="N450" s="95"/>
      <c r="O450" s="95"/>
      <c r="P450" s="58">
        <f t="shared" si="856"/>
        <v>0</v>
      </c>
      <c r="Q450" s="58">
        <f t="shared" si="857"/>
        <v>0</v>
      </c>
      <c r="R450" s="29">
        <f t="shared" si="850"/>
        <v>0</v>
      </c>
      <c r="S450" s="95"/>
      <c r="T450" s="95"/>
      <c r="U450" s="95"/>
      <c r="V450" s="95"/>
      <c r="W450" s="58">
        <f t="shared" si="858"/>
        <v>0</v>
      </c>
      <c r="X450" s="58">
        <f t="shared" si="859"/>
        <v>0</v>
      </c>
      <c r="Y450" s="29">
        <f t="shared" si="853"/>
        <v>0</v>
      </c>
      <c r="Z450" s="95"/>
      <c r="AA450" s="95"/>
      <c r="AB450" s="95"/>
      <c r="AC450" s="95"/>
      <c r="AD450" s="58">
        <f t="shared" si="860"/>
        <v>0</v>
      </c>
      <c r="AE450" s="58">
        <f t="shared" si="861"/>
        <v>0</v>
      </c>
    </row>
    <row r="451" spans="1:31" ht="21" customHeight="1" thickTop="1" x14ac:dyDescent="0.2">
      <c r="A451" s="97" t="s">
        <v>88</v>
      </c>
      <c r="B451" s="58"/>
      <c r="C451" s="98"/>
      <c r="D451" s="99">
        <v>0</v>
      </c>
      <c r="E451" s="100">
        <f>SUM(E441:E450)</f>
        <v>66</v>
      </c>
      <c r="F451" s="41">
        <f>SUM(F441:F450)</f>
        <v>65</v>
      </c>
      <c r="G451" s="101">
        <f>SUM(G441:G450)</f>
        <v>67</v>
      </c>
      <c r="H451" s="99">
        <f>SUM(H441:H450)</f>
        <v>72</v>
      </c>
      <c r="I451" s="58"/>
      <c r="J451" s="41" t="s">
        <v>84</v>
      </c>
      <c r="K451" s="102">
        <f>SUM(K441:K450)</f>
        <v>93</v>
      </c>
      <c r="L451" s="41">
        <f>SUM(L441:L450)</f>
        <v>59</v>
      </c>
      <c r="M451" s="101">
        <f>SUM(M441:M450)</f>
        <v>59</v>
      </c>
      <c r="N451" s="101">
        <f>SUM(N441:N450)</f>
        <v>60</v>
      </c>
      <c r="O451" s="41"/>
      <c r="P451" s="41"/>
      <c r="Q451" s="41"/>
      <c r="R451" s="102">
        <f>SUM(R441:R450)</f>
        <v>66</v>
      </c>
      <c r="S451" s="41">
        <f>SUM(S441:S450)</f>
        <v>90</v>
      </c>
      <c r="T451" s="101">
        <f>SUM(T441:T450)</f>
        <v>84</v>
      </c>
      <c r="U451" s="101">
        <f>SUM(U441:U450)</f>
        <v>69</v>
      </c>
      <c r="V451" s="41"/>
      <c r="W451" s="41"/>
      <c r="X451" s="41"/>
      <c r="Y451" s="102">
        <f>SUM(Y441:Y450)</f>
        <v>66</v>
      </c>
      <c r="Z451" s="41">
        <f>SUM(Z441:Z450)</f>
        <v>61</v>
      </c>
      <c r="AA451" s="101">
        <f>SUM(AA441:AA450)</f>
        <v>58</v>
      </c>
      <c r="AB451" s="101">
        <f>SUM(AB441:AB450)</f>
        <v>73</v>
      </c>
      <c r="AC451" s="41"/>
      <c r="AD451" s="41"/>
      <c r="AE451" s="41"/>
    </row>
    <row r="452" spans="1:31" ht="21" customHeight="1" thickBot="1" x14ac:dyDescent="0.25">
      <c r="A452" s="104" t="s">
        <v>131</v>
      </c>
      <c r="B452" s="105"/>
      <c r="C452" s="105"/>
      <c r="D452" s="105"/>
      <c r="E452" s="105"/>
      <c r="F452" s="105"/>
      <c r="G452" s="105"/>
      <c r="H452" s="296">
        <f>SUM(J441:J450)/($H$206*4)</f>
        <v>17</v>
      </c>
      <c r="I452" s="296"/>
      <c r="J452" s="58">
        <f>F451+G451+H451+I451</f>
        <v>204</v>
      </c>
      <c r="K452" s="107"/>
      <c r="L452" s="259"/>
      <c r="M452" s="296">
        <f>SUM(P441:P450)/($N$206*4)</f>
        <v>14.833333333333334</v>
      </c>
      <c r="N452" s="296"/>
      <c r="O452" s="296"/>
      <c r="P452" s="58">
        <f>SUM(L451:O451)</f>
        <v>178</v>
      </c>
      <c r="Q452" s="105"/>
      <c r="R452" s="108"/>
      <c r="S452" s="105"/>
      <c r="T452" s="105"/>
      <c r="U452" s="296">
        <f>SUM(W441:W450)/($U$206*4)</f>
        <v>20.25</v>
      </c>
      <c r="V452" s="296"/>
      <c r="W452" s="58">
        <f>SUM(S451:V451)</f>
        <v>243</v>
      </c>
      <c r="X452" s="58"/>
      <c r="Y452" s="108"/>
      <c r="Z452" s="105"/>
      <c r="AA452" s="105"/>
      <c r="AB452" s="296">
        <f>SUM(AD441:AD450)/($AB$206*4)</f>
        <v>16</v>
      </c>
      <c r="AC452" s="296"/>
      <c r="AD452" s="58">
        <f>SUM(Z451:AC451)</f>
        <v>192</v>
      </c>
      <c r="AE452" s="58"/>
    </row>
    <row r="453" spans="1:31" ht="21" customHeight="1" thickTop="1" thickBot="1" x14ac:dyDescent="0.25">
      <c r="A453" s="104" t="s">
        <v>93</v>
      </c>
      <c r="B453" s="105"/>
      <c r="C453" s="105"/>
      <c r="D453" s="105"/>
      <c r="E453" s="105"/>
      <c r="F453" s="105"/>
      <c r="G453" s="105"/>
      <c r="H453" s="109" t="s">
        <v>13</v>
      </c>
      <c r="I453" s="110"/>
      <c r="J453" s="111">
        <f>J452+E451</f>
        <v>270</v>
      </c>
      <c r="K453" s="112"/>
      <c r="L453" s="105"/>
      <c r="M453" s="105"/>
      <c r="N453" s="105"/>
      <c r="O453" s="109" t="s">
        <v>13</v>
      </c>
      <c r="P453" s="110"/>
      <c r="Q453" s="111">
        <f>P452+K451</f>
        <v>271</v>
      </c>
      <c r="R453" s="108"/>
      <c r="S453" s="105"/>
      <c r="T453" s="105"/>
      <c r="U453" s="105"/>
      <c r="V453" s="109" t="s">
        <v>13</v>
      </c>
      <c r="W453" s="110"/>
      <c r="X453" s="111">
        <f>R451+W452</f>
        <v>309</v>
      </c>
      <c r="Y453" s="108"/>
      <c r="Z453" s="105"/>
      <c r="AA453" s="105"/>
      <c r="AB453" s="105"/>
      <c r="AC453" s="109" t="s">
        <v>13</v>
      </c>
      <c r="AD453" s="110"/>
      <c r="AE453" s="111">
        <f>Y451+AD452</f>
        <v>258</v>
      </c>
    </row>
    <row r="454" spans="1:31" ht="17.25" thickTop="1" thickBot="1" x14ac:dyDescent="0.25">
      <c r="A454" s="114" t="s">
        <v>41</v>
      </c>
      <c r="B454" s="115"/>
      <c r="C454" s="115"/>
      <c r="D454" s="115"/>
      <c r="E454" s="115"/>
      <c r="F454" s="115"/>
      <c r="G454" s="115"/>
      <c r="H454" s="115"/>
      <c r="I454" s="115"/>
      <c r="J454" s="115"/>
      <c r="K454" s="115"/>
      <c r="L454" s="115"/>
      <c r="M454" s="115"/>
      <c r="N454" s="115"/>
      <c r="O454" s="109" t="s">
        <v>13</v>
      </c>
      <c r="P454" s="110"/>
      <c r="Q454" s="111">
        <f>(J453+Q453)</f>
        <v>541</v>
      </c>
      <c r="R454" s="116"/>
      <c r="S454" s="115"/>
      <c r="T454" s="115"/>
      <c r="U454" s="115" t="s">
        <v>84</v>
      </c>
      <c r="V454" s="109" t="s">
        <v>13</v>
      </c>
      <c r="W454" s="110"/>
      <c r="X454" s="111">
        <f>J453+Q453+X453</f>
        <v>850</v>
      </c>
      <c r="Y454" s="116"/>
      <c r="Z454" s="115"/>
      <c r="AA454" s="115"/>
      <c r="AB454" s="115" t="s">
        <v>84</v>
      </c>
      <c r="AC454" s="109" t="s">
        <v>13</v>
      </c>
      <c r="AD454" s="110"/>
      <c r="AE454" s="111">
        <f>J453+Q453+X453+AE453</f>
        <v>1108</v>
      </c>
    </row>
    <row r="455" spans="1:31" ht="13.5" thickTop="1" x14ac:dyDescent="0.2"/>
  </sheetData>
  <autoFilter ref="AZ4:BK79"/>
  <sortState ref="AZ5:BQ224">
    <sortCondition descending="1" ref="AZ5:AZ224"/>
    <sortCondition descending="1" ref="BI5:BI224"/>
    <sortCondition ref="BJ5:BJ224"/>
  </sortState>
  <mergeCells count="307">
    <mergeCell ref="B4:D4"/>
    <mergeCell ref="E4:G4"/>
    <mergeCell ref="K4:M4"/>
    <mergeCell ref="R4:T4"/>
    <mergeCell ref="Y4:AA4"/>
    <mergeCell ref="F5:J5"/>
    <mergeCell ref="L5:Q5"/>
    <mergeCell ref="S5:X5"/>
    <mergeCell ref="Z5:AE5"/>
    <mergeCell ref="DD7:DE7"/>
    <mergeCell ref="DG7:DI7"/>
    <mergeCell ref="H18:I18"/>
    <mergeCell ref="M18:O18"/>
    <mergeCell ref="U18:V18"/>
    <mergeCell ref="AB18:AC18"/>
    <mergeCell ref="B24:D24"/>
    <mergeCell ref="E24:G24"/>
    <mergeCell ref="K24:M24"/>
    <mergeCell ref="R24:T24"/>
    <mergeCell ref="Y24:AA24"/>
    <mergeCell ref="F25:J25"/>
    <mergeCell ref="L25:Q25"/>
    <mergeCell ref="S25:X25"/>
    <mergeCell ref="Z25:AE25"/>
    <mergeCell ref="DD35:DE35"/>
    <mergeCell ref="DG35:DI35"/>
    <mergeCell ref="H38:I38"/>
    <mergeCell ref="M38:O38"/>
    <mergeCell ref="U38:V38"/>
    <mergeCell ref="AB38:AC38"/>
    <mergeCell ref="B44:D44"/>
    <mergeCell ref="E44:G44"/>
    <mergeCell ref="K44:M44"/>
    <mergeCell ref="R44:T44"/>
    <mergeCell ref="Y44:AA44"/>
    <mergeCell ref="F45:J45"/>
    <mergeCell ref="L45:Q45"/>
    <mergeCell ref="S45:X45"/>
    <mergeCell ref="Z45:AE45"/>
    <mergeCell ref="BW54:BX54"/>
    <mergeCell ref="H58:I58"/>
    <mergeCell ref="M58:O58"/>
    <mergeCell ref="U58:V58"/>
    <mergeCell ref="AB58:AC58"/>
    <mergeCell ref="B64:D64"/>
    <mergeCell ref="E64:G64"/>
    <mergeCell ref="K64:M64"/>
    <mergeCell ref="R64:T64"/>
    <mergeCell ref="Y64:AA64"/>
    <mergeCell ref="F65:J65"/>
    <mergeCell ref="L65:Q65"/>
    <mergeCell ref="S65:X65"/>
    <mergeCell ref="Z65:AE65"/>
    <mergeCell ref="H78:I78"/>
    <mergeCell ref="M78:O78"/>
    <mergeCell ref="U78:V78"/>
    <mergeCell ref="AB78:AC78"/>
    <mergeCell ref="BW85:BX85"/>
    <mergeCell ref="B84:D84"/>
    <mergeCell ref="E84:G84"/>
    <mergeCell ref="K84:M84"/>
    <mergeCell ref="R84:T84"/>
    <mergeCell ref="Y84:AA84"/>
    <mergeCell ref="F85:J85"/>
    <mergeCell ref="L85:Q85"/>
    <mergeCell ref="S85:X85"/>
    <mergeCell ref="Z85:AE85"/>
    <mergeCell ref="BW100:BX100"/>
    <mergeCell ref="H99:I99"/>
    <mergeCell ref="M99:O99"/>
    <mergeCell ref="U99:V99"/>
    <mergeCell ref="AB99:AC99"/>
    <mergeCell ref="B105:D105"/>
    <mergeCell ref="E105:G105"/>
    <mergeCell ref="K105:M105"/>
    <mergeCell ref="R105:T105"/>
    <mergeCell ref="Y105:AA105"/>
    <mergeCell ref="F106:J106"/>
    <mergeCell ref="L106:Q106"/>
    <mergeCell ref="S106:X106"/>
    <mergeCell ref="Z106:AE106"/>
    <mergeCell ref="BW113:BX113"/>
    <mergeCell ref="H119:I119"/>
    <mergeCell ref="M119:O119"/>
    <mergeCell ref="U119:V119"/>
    <mergeCell ref="AB119:AC119"/>
    <mergeCell ref="B125:D125"/>
    <mergeCell ref="E125:G125"/>
    <mergeCell ref="K125:M125"/>
    <mergeCell ref="R125:T125"/>
    <mergeCell ref="Y125:AA125"/>
    <mergeCell ref="F126:J126"/>
    <mergeCell ref="L126:Q126"/>
    <mergeCell ref="S126:X126"/>
    <mergeCell ref="Z126:AE126"/>
    <mergeCell ref="H139:I139"/>
    <mergeCell ref="M139:O139"/>
    <mergeCell ref="U139:V139"/>
    <mergeCell ref="AB139:AC139"/>
    <mergeCell ref="B145:D145"/>
    <mergeCell ref="E145:G145"/>
    <mergeCell ref="K145:M145"/>
    <mergeCell ref="R145:T145"/>
    <mergeCell ref="Y145:AA145"/>
    <mergeCell ref="F146:J146"/>
    <mergeCell ref="L146:Q146"/>
    <mergeCell ref="S146:X146"/>
    <mergeCell ref="Z146:AE146"/>
    <mergeCell ref="H159:I159"/>
    <mergeCell ref="M159:O159"/>
    <mergeCell ref="U159:V159"/>
    <mergeCell ref="AB159:AC159"/>
    <mergeCell ref="B165:D165"/>
    <mergeCell ref="E165:G165"/>
    <mergeCell ref="K165:M165"/>
    <mergeCell ref="R165:T165"/>
    <mergeCell ref="Y165:AA165"/>
    <mergeCell ref="F166:J166"/>
    <mergeCell ref="L166:Q166"/>
    <mergeCell ref="S166:X166"/>
    <mergeCell ref="Z166:AE166"/>
    <mergeCell ref="H181:I181"/>
    <mergeCell ref="M181:O181"/>
    <mergeCell ref="U181:V181"/>
    <mergeCell ref="AB181:AC181"/>
    <mergeCell ref="B186:D186"/>
    <mergeCell ref="E186:G186"/>
    <mergeCell ref="K186:M186"/>
    <mergeCell ref="R186:T186"/>
    <mergeCell ref="Y186:AA186"/>
    <mergeCell ref="F187:J187"/>
    <mergeCell ref="L187:Q187"/>
    <mergeCell ref="S187:X187"/>
    <mergeCell ref="Z187:AE187"/>
    <mergeCell ref="H200:I200"/>
    <mergeCell ref="M200:O200"/>
    <mergeCell ref="U200:V200"/>
    <mergeCell ref="AB200:AC200"/>
    <mergeCell ref="B206:D206"/>
    <mergeCell ref="E206:G206"/>
    <mergeCell ref="K206:M206"/>
    <mergeCell ref="R206:T206"/>
    <mergeCell ref="Y206:AA206"/>
    <mergeCell ref="F207:J207"/>
    <mergeCell ref="L207:Q207"/>
    <mergeCell ref="S207:X207"/>
    <mergeCell ref="Z207:AE207"/>
    <mergeCell ref="H220:I220"/>
    <mergeCell ref="M220:O220"/>
    <mergeCell ref="U220:V220"/>
    <mergeCell ref="AB220:AC220"/>
    <mergeCell ref="B226:D226"/>
    <mergeCell ref="E226:G226"/>
    <mergeCell ref="K226:M226"/>
    <mergeCell ref="R226:T226"/>
    <mergeCell ref="Y226:AA226"/>
    <mergeCell ref="F227:J227"/>
    <mergeCell ref="L227:Q227"/>
    <mergeCell ref="S227:X227"/>
    <mergeCell ref="Z227:AE227"/>
    <mergeCell ref="H240:I240"/>
    <mergeCell ref="M240:O240"/>
    <mergeCell ref="U240:V240"/>
    <mergeCell ref="AB240:AC240"/>
    <mergeCell ref="B246:D246"/>
    <mergeCell ref="E246:G246"/>
    <mergeCell ref="K246:M246"/>
    <mergeCell ref="R246:T246"/>
    <mergeCell ref="Y246:AA246"/>
    <mergeCell ref="B286:D286"/>
    <mergeCell ref="E286:G286"/>
    <mergeCell ref="K286:M286"/>
    <mergeCell ref="R286:T286"/>
    <mergeCell ref="Y286:AA286"/>
    <mergeCell ref="F247:J247"/>
    <mergeCell ref="L247:Q247"/>
    <mergeCell ref="S247:X247"/>
    <mergeCell ref="Z247:AE247"/>
    <mergeCell ref="H260:I260"/>
    <mergeCell ref="M260:O260"/>
    <mergeCell ref="U260:V260"/>
    <mergeCell ref="AB260:AC260"/>
    <mergeCell ref="B266:D266"/>
    <mergeCell ref="E266:G266"/>
    <mergeCell ref="K266:M266"/>
    <mergeCell ref="R266:T266"/>
    <mergeCell ref="Y266:AA266"/>
    <mergeCell ref="F287:J287"/>
    <mergeCell ref="L287:Q287"/>
    <mergeCell ref="S287:X287"/>
    <mergeCell ref="Z287:AE287"/>
    <mergeCell ref="H300:I300"/>
    <mergeCell ref="M300:O300"/>
    <mergeCell ref="U300:V300"/>
    <mergeCell ref="AB300:AC300"/>
    <mergeCell ref="F267:J267"/>
    <mergeCell ref="L267:Q267"/>
    <mergeCell ref="S267:X267"/>
    <mergeCell ref="Z267:AE267"/>
    <mergeCell ref="H280:I280"/>
    <mergeCell ref="M280:O280"/>
    <mergeCell ref="U280:V280"/>
    <mergeCell ref="AB280:AC280"/>
    <mergeCell ref="B305:D305"/>
    <mergeCell ref="E305:G305"/>
    <mergeCell ref="K305:M305"/>
    <mergeCell ref="R305:T305"/>
    <mergeCell ref="Y305:AA305"/>
    <mergeCell ref="F306:J306"/>
    <mergeCell ref="L306:Q306"/>
    <mergeCell ref="S306:X306"/>
    <mergeCell ref="Z306:AE306"/>
    <mergeCell ref="H319:I319"/>
    <mergeCell ref="M319:O319"/>
    <mergeCell ref="U319:V319"/>
    <mergeCell ref="AB319:AC319"/>
    <mergeCell ref="B324:D324"/>
    <mergeCell ref="E324:G324"/>
    <mergeCell ref="K324:M324"/>
    <mergeCell ref="R324:T324"/>
    <mergeCell ref="Y324:AA324"/>
    <mergeCell ref="F325:J325"/>
    <mergeCell ref="L325:Q325"/>
    <mergeCell ref="S325:X325"/>
    <mergeCell ref="Z325:AE325"/>
    <mergeCell ref="H338:I338"/>
    <mergeCell ref="M338:O338"/>
    <mergeCell ref="U338:V338"/>
    <mergeCell ref="AB338:AC338"/>
    <mergeCell ref="B343:D343"/>
    <mergeCell ref="E343:G343"/>
    <mergeCell ref="K343:M343"/>
    <mergeCell ref="R343:T343"/>
    <mergeCell ref="Y343:AA343"/>
    <mergeCell ref="F344:J344"/>
    <mergeCell ref="L344:Q344"/>
    <mergeCell ref="S344:X344"/>
    <mergeCell ref="Z344:AE344"/>
    <mergeCell ref="H357:I357"/>
    <mergeCell ref="M357:O357"/>
    <mergeCell ref="U357:V357"/>
    <mergeCell ref="AB357:AC357"/>
    <mergeCell ref="B362:D362"/>
    <mergeCell ref="E362:G362"/>
    <mergeCell ref="K362:M362"/>
    <mergeCell ref="R362:T362"/>
    <mergeCell ref="Y362:AA362"/>
    <mergeCell ref="F363:J363"/>
    <mergeCell ref="L363:Q363"/>
    <mergeCell ref="S363:X363"/>
    <mergeCell ref="Z363:AE363"/>
    <mergeCell ref="H376:I376"/>
    <mergeCell ref="M376:O376"/>
    <mergeCell ref="U376:V376"/>
    <mergeCell ref="AB376:AC376"/>
    <mergeCell ref="B381:D381"/>
    <mergeCell ref="E381:G381"/>
    <mergeCell ref="K381:M381"/>
    <mergeCell ref="R381:T381"/>
    <mergeCell ref="Y381:AA381"/>
    <mergeCell ref="F382:J382"/>
    <mergeCell ref="L382:Q382"/>
    <mergeCell ref="S382:X382"/>
    <mergeCell ref="Z382:AE382"/>
    <mergeCell ref="H395:I395"/>
    <mergeCell ref="M395:O395"/>
    <mergeCell ref="U395:V395"/>
    <mergeCell ref="AB395:AC395"/>
    <mergeCell ref="B400:D400"/>
    <mergeCell ref="E400:G400"/>
    <mergeCell ref="K400:M400"/>
    <mergeCell ref="R400:T400"/>
    <mergeCell ref="Y400:AA400"/>
    <mergeCell ref="B438:D438"/>
    <mergeCell ref="E438:G438"/>
    <mergeCell ref="K438:M438"/>
    <mergeCell ref="R438:T438"/>
    <mergeCell ref="Y438:AA438"/>
    <mergeCell ref="F401:J401"/>
    <mergeCell ref="L401:Q401"/>
    <mergeCell ref="S401:X401"/>
    <mergeCell ref="Z401:AE401"/>
    <mergeCell ref="H414:I414"/>
    <mergeCell ref="M414:O414"/>
    <mergeCell ref="U414:V414"/>
    <mergeCell ref="AB414:AC414"/>
    <mergeCell ref="B419:D419"/>
    <mergeCell ref="E419:G419"/>
    <mergeCell ref="K419:M419"/>
    <mergeCell ref="R419:T419"/>
    <mergeCell ref="Y419:AA419"/>
    <mergeCell ref="F439:J439"/>
    <mergeCell ref="L439:Q439"/>
    <mergeCell ref="S439:X439"/>
    <mergeCell ref="Z439:AE439"/>
    <mergeCell ref="H452:I452"/>
    <mergeCell ref="M452:O452"/>
    <mergeCell ref="U452:V452"/>
    <mergeCell ref="AB452:AC452"/>
    <mergeCell ref="F420:J420"/>
    <mergeCell ref="L420:Q420"/>
    <mergeCell ref="S420:X420"/>
    <mergeCell ref="Z420:AE420"/>
    <mergeCell ref="H433:I433"/>
    <mergeCell ref="M433:O433"/>
    <mergeCell ref="U433:V433"/>
    <mergeCell ref="AB433:AC433"/>
  </mergeCells>
  <pageMargins left="0" right="0" top="0.23611111111111099" bottom="0.23611111111111099" header="0.51180555555555496" footer="0.51180555555555496"/>
  <pageSetup paperSize="9" firstPageNumber="0" orientation="portrait" r:id="rId1"/>
  <rowBreaks count="2" manualBreakCount="2">
    <brk id="80" max="16383" man="1"/>
    <brk id="162" max="16383" man="1"/>
  </rowBreaks>
  <colBreaks count="6" manualBreakCount="6">
    <brk id="32" max="1048575" man="1"/>
    <brk id="51" max="1048575" man="1"/>
    <brk id="70" max="1048575" man="1"/>
    <brk id="83" max="1048575" man="1"/>
    <brk id="90" max="1048575" man="1"/>
    <brk id="10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showZeros="0" defaultGridColor="0" colorId="8" workbookViewId="0">
      <selection activeCell="E57" sqref="E57"/>
    </sheetView>
  </sheetViews>
  <sheetFormatPr baseColWidth="10" defaultColWidth="9.140625" defaultRowHeight="12.75" x14ac:dyDescent="0.2"/>
  <cols>
    <col min="1" max="1" width="15.140625"/>
    <col min="2" max="2" width="15"/>
    <col min="3" max="3" width="17.85546875"/>
    <col min="4" max="4" width="12.7109375"/>
    <col min="5" max="7" width="4.28515625"/>
    <col min="8" max="8" width="5.42578125"/>
    <col min="9" max="11" width="4.28515625"/>
    <col min="12" max="12" width="5.42578125"/>
    <col min="13" max="15" width="4.28515625"/>
    <col min="16" max="16" width="5.42578125"/>
    <col min="17" max="19" width="4.28515625"/>
    <col min="20" max="20" width="5.42578125"/>
    <col min="21" max="27" width="4.5703125"/>
    <col min="28" max="28" width="5.42578125"/>
    <col min="29" max="29" width="1.85546875"/>
    <col min="30" max="38" width="4.5703125"/>
    <col min="39" max="39" width="5.42578125"/>
    <col min="40" max="1025" width="10.7109375"/>
  </cols>
  <sheetData>
    <row r="1" spans="1:20" ht="25.5" x14ac:dyDescent="0.35">
      <c r="J1" s="179" t="s">
        <v>142</v>
      </c>
      <c r="K1" s="179"/>
      <c r="L1" s="179"/>
      <c r="M1" s="179"/>
      <c r="N1" s="179"/>
    </row>
    <row r="2" spans="1:20" ht="25.15" customHeight="1" x14ac:dyDescent="0.2">
      <c r="E2" s="180"/>
      <c r="F2" s="181" t="s">
        <v>143</v>
      </c>
      <c r="G2" s="182"/>
      <c r="H2" s="183"/>
      <c r="I2" s="184"/>
      <c r="J2" s="185" t="s">
        <v>144</v>
      </c>
      <c r="K2" s="186"/>
      <c r="L2" s="187"/>
      <c r="M2" s="184"/>
      <c r="N2" s="185" t="s">
        <v>145</v>
      </c>
      <c r="O2" s="186"/>
      <c r="P2" s="187"/>
      <c r="Q2" s="184"/>
      <c r="R2" s="185" t="s">
        <v>146</v>
      </c>
      <c r="S2" s="186"/>
      <c r="T2" s="187"/>
    </row>
    <row r="3" spans="1:20" x14ac:dyDescent="0.2">
      <c r="A3" s="188" t="s">
        <v>147</v>
      </c>
      <c r="B3" s="189" t="s">
        <v>148</v>
      </c>
      <c r="C3" s="190" t="s">
        <v>149</v>
      </c>
      <c r="D3" s="191" t="s">
        <v>150</v>
      </c>
      <c r="E3" s="192">
        <v>1</v>
      </c>
      <c r="F3" s="181">
        <v>2</v>
      </c>
      <c r="G3" s="193">
        <v>3</v>
      </c>
      <c r="H3" s="194" t="s">
        <v>151</v>
      </c>
      <c r="I3" s="192">
        <v>1</v>
      </c>
      <c r="J3" s="181">
        <v>2</v>
      </c>
      <c r="K3" s="181">
        <v>3</v>
      </c>
      <c r="L3" s="194" t="s">
        <v>151</v>
      </c>
      <c r="M3" s="195">
        <v>1</v>
      </c>
      <c r="N3" s="196">
        <v>2</v>
      </c>
      <c r="O3" s="196">
        <v>3</v>
      </c>
      <c r="P3" s="194" t="s">
        <v>151</v>
      </c>
      <c r="Q3" s="192">
        <v>1</v>
      </c>
      <c r="R3" s="181">
        <v>2</v>
      </c>
      <c r="S3" s="181">
        <v>3</v>
      </c>
      <c r="T3" s="197" t="s">
        <v>151</v>
      </c>
    </row>
    <row r="4" spans="1:20" x14ac:dyDescent="0.2">
      <c r="A4" s="129" t="s">
        <v>152</v>
      </c>
      <c r="B4" s="198" t="s">
        <v>23</v>
      </c>
      <c r="C4" s="199" t="str">
        <f>SEGA2015!B27</f>
        <v>FOURNIER</v>
      </c>
      <c r="D4" s="200" t="str">
        <f>SEGA2015!C27</f>
        <v>MARC</v>
      </c>
      <c r="E4" s="201">
        <f>+SEGA2015!F27</f>
        <v>0</v>
      </c>
      <c r="F4" s="202">
        <f>+SEGA2015!G27</f>
        <v>0</v>
      </c>
      <c r="G4" s="202">
        <f>+SEGA2015!H27</f>
        <v>0</v>
      </c>
      <c r="H4" s="203">
        <f t="shared" ref="H4:H35" si="0">SUM(E4:G4)</f>
        <v>0</v>
      </c>
      <c r="I4" s="201">
        <f>+SEGA2015!L27</f>
        <v>37</v>
      </c>
      <c r="J4" s="202">
        <f>+SEGA2015!M27</f>
        <v>41</v>
      </c>
      <c r="K4" s="202">
        <f>+SEGA2015!N27</f>
        <v>32</v>
      </c>
      <c r="L4" s="204">
        <f t="shared" ref="L4:L35" si="1">SUM(I4:K4)</f>
        <v>110</v>
      </c>
      <c r="M4" s="201">
        <f>SEGA2015!S27</f>
        <v>32</v>
      </c>
      <c r="N4" s="202">
        <f>SEGA2015!T27</f>
        <v>37</v>
      </c>
      <c r="O4" s="202">
        <f>SEGA2015!U27</f>
        <v>36</v>
      </c>
      <c r="P4" s="203">
        <f t="shared" ref="P4:P35" si="2">SUM(M4:O4)</f>
        <v>105</v>
      </c>
      <c r="Q4" s="201">
        <f>SEGA2015!Z27</f>
        <v>36</v>
      </c>
      <c r="R4" s="202">
        <f>SEGA2015!AA27</f>
        <v>29</v>
      </c>
      <c r="S4" s="202">
        <f>SEGA2015!AB27</f>
        <v>43</v>
      </c>
      <c r="T4" s="203">
        <f t="shared" ref="T4:T35" si="3">SUM(Q4:S4)</f>
        <v>108</v>
      </c>
    </row>
    <row r="5" spans="1:20" x14ac:dyDescent="0.2">
      <c r="A5" s="133" t="s">
        <v>152</v>
      </c>
      <c r="B5" s="205" t="s">
        <v>23</v>
      </c>
      <c r="C5" s="206" t="str">
        <f>SEGA2015!B28</f>
        <v xml:space="preserve">FOURNIER </v>
      </c>
      <c r="D5" s="207" t="str">
        <f>SEGA2015!C28</f>
        <v>LUDOVIC</v>
      </c>
      <c r="E5" s="208">
        <f>+SEGA2015!F28</f>
        <v>41</v>
      </c>
      <c r="F5" s="56">
        <f>+SEGA2015!G28</f>
        <v>45</v>
      </c>
      <c r="G5" s="56">
        <f>+SEGA2015!H28</f>
        <v>40</v>
      </c>
      <c r="H5" s="209">
        <f t="shared" si="0"/>
        <v>126</v>
      </c>
      <c r="I5" s="208">
        <f>+SEGA2015!L28</f>
        <v>40</v>
      </c>
      <c r="J5" s="56">
        <f>+SEGA2015!M28</f>
        <v>48</v>
      </c>
      <c r="K5" s="56">
        <f>+SEGA2015!N28</f>
        <v>47</v>
      </c>
      <c r="L5" s="210">
        <f t="shared" si="1"/>
        <v>135</v>
      </c>
      <c r="M5" s="208">
        <f>SEGA2015!S28</f>
        <v>0</v>
      </c>
      <c r="N5" s="56">
        <f>SEGA2015!T28</f>
        <v>0</v>
      </c>
      <c r="O5" s="56">
        <f>SEGA2015!U28</f>
        <v>0</v>
      </c>
      <c r="P5" s="209">
        <f t="shared" si="2"/>
        <v>0</v>
      </c>
      <c r="Q5" s="208">
        <f>SEGA2015!Z28</f>
        <v>0</v>
      </c>
      <c r="R5" s="56">
        <f>SEGA2015!AA28</f>
        <v>0</v>
      </c>
      <c r="S5" s="56">
        <f>SEGA2015!AB28</f>
        <v>0</v>
      </c>
      <c r="T5" s="209">
        <f t="shared" si="3"/>
        <v>0</v>
      </c>
    </row>
    <row r="6" spans="1:20" x14ac:dyDescent="0.2">
      <c r="A6" s="133" t="s">
        <v>152</v>
      </c>
      <c r="B6" s="205" t="s">
        <v>23</v>
      </c>
      <c r="C6" s="206" t="str">
        <f>SEGA2015!B29</f>
        <v>CARVALHO</v>
      </c>
      <c r="D6" s="207" t="str">
        <f>SEGA2015!C29</f>
        <v>MARC</v>
      </c>
      <c r="E6" s="208">
        <f>+SEGA2015!F29</f>
        <v>28</v>
      </c>
      <c r="F6" s="56">
        <f>+SEGA2015!G29</f>
        <v>25</v>
      </c>
      <c r="G6" s="56">
        <f>+SEGA2015!H29</f>
        <v>17</v>
      </c>
      <c r="H6" s="209">
        <f t="shared" si="0"/>
        <v>70</v>
      </c>
      <c r="I6" s="208">
        <f>+SEGA2015!L29</f>
        <v>0</v>
      </c>
      <c r="J6" s="56">
        <f>+SEGA2015!M29</f>
        <v>0</v>
      </c>
      <c r="K6" s="56">
        <f>+SEGA2015!N29</f>
        <v>0</v>
      </c>
      <c r="L6" s="210">
        <f t="shared" si="1"/>
        <v>0</v>
      </c>
      <c r="M6" s="208">
        <f>SEGA2015!S29</f>
        <v>33</v>
      </c>
      <c r="N6" s="56">
        <f>SEGA2015!T29</f>
        <v>18</v>
      </c>
      <c r="O6" s="56">
        <f>SEGA2015!U29</f>
        <v>28</v>
      </c>
      <c r="P6" s="209">
        <f t="shared" si="2"/>
        <v>79</v>
      </c>
      <c r="Q6" s="208">
        <f>SEGA2015!Z29</f>
        <v>0</v>
      </c>
      <c r="R6" s="56">
        <f>SEGA2015!AA29</f>
        <v>0</v>
      </c>
      <c r="S6" s="56">
        <f>SEGA2015!AB29</f>
        <v>0</v>
      </c>
      <c r="T6" s="209">
        <f t="shared" si="3"/>
        <v>0</v>
      </c>
    </row>
    <row r="7" spans="1:20" x14ac:dyDescent="0.2">
      <c r="A7" s="133" t="s">
        <v>152</v>
      </c>
      <c r="B7" s="205" t="s">
        <v>23</v>
      </c>
      <c r="C7" s="206" t="str">
        <f>SEGA2015!B30</f>
        <v>MAZZOTTA</v>
      </c>
      <c r="D7" s="207" t="str">
        <f>SEGA2015!C30</f>
        <v>VALERIE</v>
      </c>
      <c r="E7" s="208">
        <f>+SEGA2015!F30</f>
        <v>0</v>
      </c>
      <c r="F7" s="56">
        <f>+SEGA2015!G30</f>
        <v>0</v>
      </c>
      <c r="G7" s="56">
        <f>+SEGA2015!H30</f>
        <v>0</v>
      </c>
      <c r="H7" s="209">
        <f t="shared" si="0"/>
        <v>0</v>
      </c>
      <c r="I7" s="208">
        <f>+SEGA2015!L30</f>
        <v>0</v>
      </c>
      <c r="J7" s="56">
        <f>+SEGA2015!M30</f>
        <v>0</v>
      </c>
      <c r="K7" s="56">
        <f>+SEGA2015!N30</f>
        <v>0</v>
      </c>
      <c r="L7" s="210">
        <f t="shared" si="1"/>
        <v>0</v>
      </c>
      <c r="M7" s="208">
        <f>SEGA2015!S30</f>
        <v>0</v>
      </c>
      <c r="N7" s="56">
        <f>SEGA2015!T30</f>
        <v>0</v>
      </c>
      <c r="O7" s="56">
        <f>SEGA2015!U30</f>
        <v>0</v>
      </c>
      <c r="P7" s="209">
        <f t="shared" si="2"/>
        <v>0</v>
      </c>
      <c r="Q7" s="208">
        <f>SEGA2015!Z30</f>
        <v>40</v>
      </c>
      <c r="R7" s="56">
        <f>SEGA2015!AA30</f>
        <v>37</v>
      </c>
      <c r="S7" s="56">
        <f>SEGA2015!AB30</f>
        <v>26</v>
      </c>
      <c r="T7" s="209">
        <f t="shared" si="3"/>
        <v>103</v>
      </c>
    </row>
    <row r="8" spans="1:20" x14ac:dyDescent="0.2">
      <c r="A8" s="133" t="s">
        <v>152</v>
      </c>
      <c r="B8" s="205" t="s">
        <v>23</v>
      </c>
      <c r="C8" s="206">
        <f>SEGA2015!B32</f>
        <v>0</v>
      </c>
      <c r="D8" s="207">
        <f>SEGA2015!C32</f>
        <v>0</v>
      </c>
      <c r="E8" s="208">
        <f>+SEGA2015!F32</f>
        <v>0</v>
      </c>
      <c r="F8" s="56">
        <f>+SEGA2015!G32</f>
        <v>0</v>
      </c>
      <c r="G8" s="56">
        <f>+SEGA2015!H32</f>
        <v>0</v>
      </c>
      <c r="H8" s="209">
        <f t="shared" si="0"/>
        <v>0</v>
      </c>
      <c r="I8" s="208">
        <f>+SEGA2015!L32</f>
        <v>0</v>
      </c>
      <c r="J8" s="56">
        <f>+SEGA2015!M32</f>
        <v>0</v>
      </c>
      <c r="K8" s="56">
        <f>+SEGA2015!N32</f>
        <v>0</v>
      </c>
      <c r="L8" s="210">
        <f t="shared" si="1"/>
        <v>0</v>
      </c>
      <c r="M8" s="208">
        <f>SEGA2015!S32</f>
        <v>0</v>
      </c>
      <c r="N8" s="56">
        <f>SEGA2015!T32</f>
        <v>0</v>
      </c>
      <c r="O8" s="56">
        <f>SEGA2015!U32</f>
        <v>0</v>
      </c>
      <c r="P8" s="209">
        <f t="shared" si="2"/>
        <v>0</v>
      </c>
      <c r="Q8" s="208">
        <f>SEGA2015!Z32</f>
        <v>0</v>
      </c>
      <c r="R8" s="56">
        <f>SEGA2015!AA32</f>
        <v>0</v>
      </c>
      <c r="S8" s="56">
        <f>SEGA2015!AB32</f>
        <v>0</v>
      </c>
      <c r="T8" s="209">
        <f t="shared" si="3"/>
        <v>0</v>
      </c>
    </row>
    <row r="9" spans="1:20" x14ac:dyDescent="0.2">
      <c r="A9" s="133" t="s">
        <v>152</v>
      </c>
      <c r="B9" s="205" t="s">
        <v>23</v>
      </c>
      <c r="C9" s="206">
        <f>SEGA2015!B33</f>
        <v>0</v>
      </c>
      <c r="D9" s="207">
        <f>SEGA2015!C33</f>
        <v>0</v>
      </c>
      <c r="E9" s="208">
        <f>+SEGA2015!F33</f>
        <v>0</v>
      </c>
      <c r="F9" s="56">
        <f>+SEGA2015!G33</f>
        <v>0</v>
      </c>
      <c r="G9" s="56">
        <f>+SEGA2015!H33</f>
        <v>0</v>
      </c>
      <c r="H9" s="209">
        <f t="shared" si="0"/>
        <v>0</v>
      </c>
      <c r="I9" s="208">
        <f>+SEGA2015!L33</f>
        <v>0</v>
      </c>
      <c r="J9" s="56">
        <f>+SEGA2015!M33</f>
        <v>0</v>
      </c>
      <c r="K9" s="56">
        <f>+SEGA2015!N33</f>
        <v>0</v>
      </c>
      <c r="L9" s="210">
        <f t="shared" si="1"/>
        <v>0</v>
      </c>
      <c r="M9" s="208">
        <f>SEGA2015!S33</f>
        <v>0</v>
      </c>
      <c r="N9" s="56">
        <f>SEGA2015!T33</f>
        <v>0</v>
      </c>
      <c r="O9" s="56">
        <f>SEGA2015!U33</f>
        <v>0</v>
      </c>
      <c r="P9" s="209">
        <f t="shared" si="2"/>
        <v>0</v>
      </c>
      <c r="Q9" s="208">
        <f>SEGA2015!Z33</f>
        <v>0</v>
      </c>
      <c r="R9" s="56">
        <f>SEGA2015!AA33</f>
        <v>0</v>
      </c>
      <c r="S9" s="56">
        <f>SEGA2015!AB33</f>
        <v>0</v>
      </c>
      <c r="T9" s="209">
        <f t="shared" si="3"/>
        <v>0</v>
      </c>
    </row>
    <row r="10" spans="1:20" x14ac:dyDescent="0.2">
      <c r="A10" s="133" t="s">
        <v>152</v>
      </c>
      <c r="B10" s="205" t="s">
        <v>23</v>
      </c>
      <c r="C10" s="206">
        <f>SEGA2015!B34</f>
        <v>0</v>
      </c>
      <c r="D10" s="207">
        <f>SEGA2015!C34</f>
        <v>0</v>
      </c>
      <c r="E10" s="208">
        <f>+SEGA2015!F34</f>
        <v>0</v>
      </c>
      <c r="F10" s="56">
        <f>+SEGA2015!G34</f>
        <v>0</v>
      </c>
      <c r="G10" s="56">
        <f>+SEGA2015!H34</f>
        <v>0</v>
      </c>
      <c r="H10" s="209">
        <f t="shared" si="0"/>
        <v>0</v>
      </c>
      <c r="I10" s="208">
        <f>+SEGA2015!L34</f>
        <v>0</v>
      </c>
      <c r="J10" s="56">
        <f>+SEGA2015!M34</f>
        <v>0</v>
      </c>
      <c r="K10" s="56">
        <f>+SEGA2015!N34</f>
        <v>0</v>
      </c>
      <c r="L10" s="210">
        <f t="shared" si="1"/>
        <v>0</v>
      </c>
      <c r="M10" s="208">
        <f>SEGA2015!S34</f>
        <v>0</v>
      </c>
      <c r="N10" s="56">
        <f>SEGA2015!T34</f>
        <v>0</v>
      </c>
      <c r="O10" s="56">
        <f>SEGA2015!U34</f>
        <v>0</v>
      </c>
      <c r="P10" s="209">
        <f t="shared" si="2"/>
        <v>0</v>
      </c>
      <c r="Q10" s="208">
        <f>SEGA2015!Z34</f>
        <v>0</v>
      </c>
      <c r="R10" s="56">
        <f>SEGA2015!AA34</f>
        <v>0</v>
      </c>
      <c r="S10" s="56">
        <f>SEGA2015!AB34</f>
        <v>0</v>
      </c>
      <c r="T10" s="209">
        <f t="shared" si="3"/>
        <v>0</v>
      </c>
    </row>
    <row r="11" spans="1:20" x14ac:dyDescent="0.2">
      <c r="A11" s="133" t="s">
        <v>152</v>
      </c>
      <c r="B11" s="205" t="s">
        <v>23</v>
      </c>
      <c r="C11" s="206">
        <f>SEGA2015!B35</f>
        <v>0</v>
      </c>
      <c r="D11" s="207">
        <f>SEGA2015!C35</f>
        <v>0</v>
      </c>
      <c r="E11" s="208">
        <f>+SEGA2015!F35</f>
        <v>0</v>
      </c>
      <c r="F11" s="56">
        <f>+SEGA2015!G35</f>
        <v>0</v>
      </c>
      <c r="G11" s="56">
        <f>+SEGA2015!H35</f>
        <v>0</v>
      </c>
      <c r="H11" s="209">
        <f t="shared" si="0"/>
        <v>0</v>
      </c>
      <c r="I11" s="208">
        <f>+SEGA2015!L35</f>
        <v>0</v>
      </c>
      <c r="J11" s="56">
        <f>+SEGA2015!M35</f>
        <v>0</v>
      </c>
      <c r="K11" s="56">
        <f>+SEGA2015!N35</f>
        <v>0</v>
      </c>
      <c r="L11" s="210">
        <f t="shared" si="1"/>
        <v>0</v>
      </c>
      <c r="M11" s="208">
        <f>SEGA2015!S35</f>
        <v>0</v>
      </c>
      <c r="N11" s="56">
        <f>SEGA2015!T35</f>
        <v>0</v>
      </c>
      <c r="O11" s="56">
        <f>SEGA2015!U35</f>
        <v>0</v>
      </c>
      <c r="P11" s="209">
        <f t="shared" si="2"/>
        <v>0</v>
      </c>
      <c r="Q11" s="208">
        <f>SEGA2015!Z35</f>
        <v>0</v>
      </c>
      <c r="R11" s="56">
        <f>SEGA2015!AA35</f>
        <v>0</v>
      </c>
      <c r="S11" s="56">
        <f>SEGA2015!AB35</f>
        <v>0</v>
      </c>
      <c r="T11" s="209">
        <f t="shared" si="3"/>
        <v>0</v>
      </c>
    </row>
    <row r="12" spans="1:20" x14ac:dyDescent="0.2">
      <c r="A12" s="133" t="s">
        <v>152</v>
      </c>
      <c r="B12" s="205" t="s">
        <v>23</v>
      </c>
      <c r="C12" s="206">
        <f>SEGA2015!B35</f>
        <v>0</v>
      </c>
      <c r="D12" s="207">
        <f>SEGA2015!C35</f>
        <v>0</v>
      </c>
      <c r="E12" s="208">
        <f>+SEGA2015!F35</f>
        <v>0</v>
      </c>
      <c r="F12" s="56">
        <f>+SEGA2015!G35</f>
        <v>0</v>
      </c>
      <c r="G12" s="56">
        <f>+SEGA2015!H35</f>
        <v>0</v>
      </c>
      <c r="H12" s="209">
        <f t="shared" si="0"/>
        <v>0</v>
      </c>
      <c r="I12" s="208">
        <f>+SEGA2015!L35</f>
        <v>0</v>
      </c>
      <c r="J12" s="56">
        <f>+SEGA2015!M35</f>
        <v>0</v>
      </c>
      <c r="K12" s="56">
        <f>+SEGA2015!N35</f>
        <v>0</v>
      </c>
      <c r="L12" s="210">
        <f t="shared" si="1"/>
        <v>0</v>
      </c>
      <c r="M12" s="208">
        <f>SEGA2015!S35</f>
        <v>0</v>
      </c>
      <c r="N12" s="56">
        <f>SEGA2015!T35</f>
        <v>0</v>
      </c>
      <c r="O12" s="56">
        <f>SEGA2015!U35</f>
        <v>0</v>
      </c>
      <c r="P12" s="209">
        <f t="shared" si="2"/>
        <v>0</v>
      </c>
      <c r="Q12" s="208">
        <f>SEGA2015!Z35</f>
        <v>0</v>
      </c>
      <c r="R12" s="56">
        <f>SEGA2015!AA35</f>
        <v>0</v>
      </c>
      <c r="S12" s="56">
        <f>SEGA2015!AB35</f>
        <v>0</v>
      </c>
      <c r="T12" s="209">
        <f t="shared" si="3"/>
        <v>0</v>
      </c>
    </row>
    <row r="13" spans="1:20" x14ac:dyDescent="0.2">
      <c r="A13" s="139" t="s">
        <v>152</v>
      </c>
      <c r="B13" s="211" t="s">
        <v>23</v>
      </c>
      <c r="C13" s="212">
        <f>SEGA2015!B38</f>
        <v>0</v>
      </c>
      <c r="D13" s="213">
        <f>SEGA2015!C36</f>
        <v>0</v>
      </c>
      <c r="E13" s="208">
        <f>+SEGA2015!F36</f>
        <v>0</v>
      </c>
      <c r="F13" s="56">
        <f>+SEGA2015!G36</f>
        <v>0</v>
      </c>
      <c r="G13" s="56">
        <f>+SEGA2015!H36</f>
        <v>0</v>
      </c>
      <c r="H13" s="209">
        <f t="shared" si="0"/>
        <v>0</v>
      </c>
      <c r="I13" s="208">
        <f>+SEGA2015!L36</f>
        <v>0</v>
      </c>
      <c r="J13" s="56">
        <f>+SEGA2015!M36</f>
        <v>0</v>
      </c>
      <c r="K13" s="56">
        <f>+SEGA2015!N36</f>
        <v>0</v>
      </c>
      <c r="L13" s="210">
        <f t="shared" si="1"/>
        <v>0</v>
      </c>
      <c r="M13" s="208">
        <f>SEGA2015!S36</f>
        <v>0</v>
      </c>
      <c r="N13" s="56">
        <f>SEGA2015!T36</f>
        <v>0</v>
      </c>
      <c r="O13" s="56">
        <f>SEGA2015!U36</f>
        <v>0</v>
      </c>
      <c r="P13" s="209">
        <f t="shared" si="2"/>
        <v>0</v>
      </c>
      <c r="Q13" s="208">
        <f>SEGA2015!Z36</f>
        <v>0</v>
      </c>
      <c r="R13" s="56">
        <f>SEGA2015!AA36</f>
        <v>0</v>
      </c>
      <c r="S13" s="56">
        <f>SEGA2015!AB36</f>
        <v>0</v>
      </c>
      <c r="T13" s="209">
        <f t="shared" si="3"/>
        <v>0</v>
      </c>
    </row>
    <row r="14" spans="1:20" x14ac:dyDescent="0.2">
      <c r="A14" s="214" t="s">
        <v>153</v>
      </c>
      <c r="B14" s="215" t="s">
        <v>79</v>
      </c>
      <c r="C14" s="199" t="str">
        <f>SEGA2015!B47</f>
        <v>DELORT</v>
      </c>
      <c r="D14" s="216" t="str">
        <f>SEGA2015!C47</f>
        <v>JEROME</v>
      </c>
      <c r="E14" s="201">
        <f>+SEGA2015!F47</f>
        <v>46</v>
      </c>
      <c r="F14" s="202">
        <f>+SEGA2015!G47</f>
        <v>48</v>
      </c>
      <c r="G14" s="202">
        <f>+SEGA2015!H47</f>
        <v>44</v>
      </c>
      <c r="H14" s="203">
        <f t="shared" si="0"/>
        <v>138</v>
      </c>
      <c r="I14" s="201">
        <f>+SEGA2015!L47</f>
        <v>34</v>
      </c>
      <c r="J14" s="202">
        <f>+SEGA2015!M47</f>
        <v>45</v>
      </c>
      <c r="K14" s="202">
        <f>+SEGA2015!N47</f>
        <v>43</v>
      </c>
      <c r="L14" s="204">
        <f t="shared" si="1"/>
        <v>122</v>
      </c>
      <c r="M14" s="201">
        <f>SEGA2015!S47</f>
        <v>37</v>
      </c>
      <c r="N14" s="202">
        <f>SEGA2015!T47</f>
        <v>51</v>
      </c>
      <c r="O14" s="202">
        <f>SEGA2015!U47</f>
        <v>46</v>
      </c>
      <c r="P14" s="203">
        <f t="shared" si="2"/>
        <v>134</v>
      </c>
      <c r="Q14" s="201">
        <f>SEGA2015!Z47</f>
        <v>0</v>
      </c>
      <c r="R14" s="202">
        <f>SEGA2015!AA47</f>
        <v>0</v>
      </c>
      <c r="S14" s="202">
        <f>SEGA2015!AB47</f>
        <v>0</v>
      </c>
      <c r="T14" s="203">
        <f t="shared" si="3"/>
        <v>0</v>
      </c>
    </row>
    <row r="15" spans="1:20" x14ac:dyDescent="0.2">
      <c r="A15" s="133" t="s">
        <v>153</v>
      </c>
      <c r="B15" s="215" t="s">
        <v>79</v>
      </c>
      <c r="C15" s="217" t="str">
        <f>SEGA2015!B48</f>
        <v>FRAYSSE</v>
      </c>
      <c r="D15" s="218" t="str">
        <f>SEGA2015!C48</f>
        <v>SEVERIN</v>
      </c>
      <c r="E15" s="208">
        <f>+SEGA2015!F48</f>
        <v>34</v>
      </c>
      <c r="F15" s="56">
        <f>+SEGA2015!G48</f>
        <v>37</v>
      </c>
      <c r="G15" s="56">
        <f>+SEGA2015!H48</f>
        <v>20</v>
      </c>
      <c r="H15" s="209">
        <f t="shared" si="0"/>
        <v>91</v>
      </c>
      <c r="I15" s="208">
        <f>+SEGA2015!L48</f>
        <v>0</v>
      </c>
      <c r="J15" s="56">
        <f>+SEGA2015!M48</f>
        <v>0</v>
      </c>
      <c r="K15" s="56">
        <f>+SEGA2015!N48</f>
        <v>0</v>
      </c>
      <c r="L15" s="210">
        <f t="shared" si="1"/>
        <v>0</v>
      </c>
      <c r="M15" s="208">
        <f>SEGA2015!S48</f>
        <v>34</v>
      </c>
      <c r="N15" s="56">
        <f>SEGA2015!T48</f>
        <v>22</v>
      </c>
      <c r="O15" s="56">
        <f>SEGA2015!U48</f>
        <v>27</v>
      </c>
      <c r="P15" s="209">
        <f t="shared" si="2"/>
        <v>83</v>
      </c>
      <c r="Q15" s="208">
        <f>SEGA2015!Z48</f>
        <v>29</v>
      </c>
      <c r="R15" s="56">
        <f>SEGA2015!AA48</f>
        <v>33</v>
      </c>
      <c r="S15" s="56">
        <f>SEGA2015!AB48</f>
        <v>27</v>
      </c>
      <c r="T15" s="209">
        <f t="shared" si="3"/>
        <v>89</v>
      </c>
    </row>
    <row r="16" spans="1:20" x14ac:dyDescent="0.2">
      <c r="A16" s="133" t="s">
        <v>153</v>
      </c>
      <c r="B16" s="215" t="s">
        <v>79</v>
      </c>
      <c r="C16" s="217" t="str">
        <f>SEGA2015!B49</f>
        <v>DELORT</v>
      </c>
      <c r="D16" s="218" t="str">
        <f>SEGA2015!C49</f>
        <v>HUGO</v>
      </c>
      <c r="E16" s="208">
        <f>+SEGA2015!F49</f>
        <v>0</v>
      </c>
      <c r="F16" s="56">
        <f>+SEGA2015!G49</f>
        <v>0</v>
      </c>
      <c r="G16" s="56">
        <f>+SEGA2015!H49</f>
        <v>0</v>
      </c>
      <c r="H16" s="209">
        <f t="shared" si="0"/>
        <v>0</v>
      </c>
      <c r="I16" s="208">
        <f>+SEGA2015!L49</f>
        <v>26</v>
      </c>
      <c r="J16" s="56">
        <f>+SEGA2015!M49</f>
        <v>37</v>
      </c>
      <c r="K16" s="56">
        <f>+SEGA2015!N49</f>
        <v>36</v>
      </c>
      <c r="L16" s="210">
        <f t="shared" si="1"/>
        <v>99</v>
      </c>
      <c r="M16" s="208">
        <f>SEGA2015!S49</f>
        <v>0</v>
      </c>
      <c r="N16" s="56">
        <f>SEGA2015!T49</f>
        <v>0</v>
      </c>
      <c r="O16" s="56">
        <f>SEGA2015!U49</f>
        <v>0</v>
      </c>
      <c r="P16" s="209">
        <f t="shared" si="2"/>
        <v>0</v>
      </c>
      <c r="Q16" s="208">
        <f>SEGA2015!Z49</f>
        <v>16</v>
      </c>
      <c r="R16" s="56">
        <f>SEGA2015!AA49</f>
        <v>38</v>
      </c>
      <c r="S16" s="56">
        <f>SEGA2015!AB49</f>
        <v>28</v>
      </c>
      <c r="T16" s="209">
        <f t="shared" si="3"/>
        <v>82</v>
      </c>
    </row>
    <row r="17" spans="1:20" x14ac:dyDescent="0.2">
      <c r="A17" s="133" t="s">
        <v>153</v>
      </c>
      <c r="B17" s="215" t="s">
        <v>79</v>
      </c>
      <c r="C17" s="217">
        <f>SEGA2015!B50</f>
        <v>0</v>
      </c>
      <c r="D17" s="218">
        <f>SEGA2015!C50</f>
        <v>0</v>
      </c>
      <c r="E17" s="208">
        <f>+SEGA2015!F50</f>
        <v>0</v>
      </c>
      <c r="F17" s="56">
        <f>+SEGA2015!G50</f>
        <v>0</v>
      </c>
      <c r="G17" s="56">
        <f>+SEGA2015!H50</f>
        <v>0</v>
      </c>
      <c r="H17" s="209">
        <f t="shared" si="0"/>
        <v>0</v>
      </c>
      <c r="I17" s="208">
        <f>+SEGA2015!L50</f>
        <v>0</v>
      </c>
      <c r="J17" s="56">
        <f>+SEGA2015!M50</f>
        <v>0</v>
      </c>
      <c r="K17" s="56">
        <f>+SEGA2015!N50</f>
        <v>0</v>
      </c>
      <c r="L17" s="210">
        <f t="shared" si="1"/>
        <v>0</v>
      </c>
      <c r="M17" s="208">
        <f>SEGA2015!S50</f>
        <v>0</v>
      </c>
      <c r="N17" s="56">
        <f>SEGA2015!T50</f>
        <v>0</v>
      </c>
      <c r="O17" s="56">
        <f>SEGA2015!U50</f>
        <v>0</v>
      </c>
      <c r="P17" s="209">
        <f t="shared" si="2"/>
        <v>0</v>
      </c>
      <c r="Q17" s="208">
        <f>SEGA2015!Z50</f>
        <v>0</v>
      </c>
      <c r="R17" s="56">
        <f>SEGA2015!AA50</f>
        <v>0</v>
      </c>
      <c r="S17" s="56">
        <f>SEGA2015!AB50</f>
        <v>0</v>
      </c>
      <c r="T17" s="209">
        <f t="shared" si="3"/>
        <v>0</v>
      </c>
    </row>
    <row r="18" spans="1:20" x14ac:dyDescent="0.2">
      <c r="A18" s="133" t="s">
        <v>153</v>
      </c>
      <c r="B18" s="215" t="s">
        <v>79</v>
      </c>
      <c r="C18" s="217">
        <f>SEGA2015!B51</f>
        <v>0</v>
      </c>
      <c r="D18" s="218">
        <f>SEGA2015!C51</f>
        <v>0</v>
      </c>
      <c r="E18" s="208">
        <f>+SEGA2015!F51</f>
        <v>0</v>
      </c>
      <c r="F18" s="56">
        <f>+SEGA2015!G51</f>
        <v>0</v>
      </c>
      <c r="G18" s="56">
        <f>+SEGA2015!H51</f>
        <v>0</v>
      </c>
      <c r="H18" s="209">
        <f t="shared" si="0"/>
        <v>0</v>
      </c>
      <c r="I18" s="208">
        <f>+SEGA2015!L51</f>
        <v>0</v>
      </c>
      <c r="J18" s="56">
        <f>+SEGA2015!M51</f>
        <v>0</v>
      </c>
      <c r="K18" s="56">
        <f>+SEGA2015!N51</f>
        <v>0</v>
      </c>
      <c r="L18" s="210">
        <f t="shared" si="1"/>
        <v>0</v>
      </c>
      <c r="M18" s="208">
        <f>SEGA2015!S51</f>
        <v>0</v>
      </c>
      <c r="N18" s="56">
        <f>SEGA2015!T51</f>
        <v>0</v>
      </c>
      <c r="O18" s="56">
        <f>SEGA2015!U51</f>
        <v>0</v>
      </c>
      <c r="P18" s="209">
        <f t="shared" si="2"/>
        <v>0</v>
      </c>
      <c r="Q18" s="208">
        <f>SEGA2015!Z51</f>
        <v>0</v>
      </c>
      <c r="R18" s="56">
        <f>SEGA2015!AA51</f>
        <v>0</v>
      </c>
      <c r="S18" s="56">
        <f>SEGA2015!AB51</f>
        <v>0</v>
      </c>
      <c r="T18" s="209">
        <f t="shared" si="3"/>
        <v>0</v>
      </c>
    </row>
    <row r="19" spans="1:20" x14ac:dyDescent="0.2">
      <c r="A19" s="133" t="s">
        <v>153</v>
      </c>
      <c r="B19" s="215" t="s">
        <v>79</v>
      </c>
      <c r="C19" s="217">
        <f>SEGA2015!B52</f>
        <v>0</v>
      </c>
      <c r="D19" s="218">
        <f>SEGA2015!C52</f>
        <v>0</v>
      </c>
      <c r="E19" s="208">
        <f>+SEGA2015!F52</f>
        <v>0</v>
      </c>
      <c r="F19" s="56">
        <f>+SEGA2015!G52</f>
        <v>0</v>
      </c>
      <c r="G19" s="56">
        <f>+SEGA2015!H52</f>
        <v>0</v>
      </c>
      <c r="H19" s="209">
        <f t="shared" si="0"/>
        <v>0</v>
      </c>
      <c r="I19" s="208">
        <f>+SEGA2015!L52</f>
        <v>0</v>
      </c>
      <c r="J19" s="56">
        <f>+SEGA2015!M52</f>
        <v>0</v>
      </c>
      <c r="K19" s="56">
        <f>+SEGA2015!N52</f>
        <v>0</v>
      </c>
      <c r="L19" s="210">
        <f t="shared" si="1"/>
        <v>0</v>
      </c>
      <c r="M19" s="208">
        <f>SEGA2015!S52</f>
        <v>0</v>
      </c>
      <c r="N19" s="56">
        <f>SEGA2015!T52</f>
        <v>0</v>
      </c>
      <c r="O19" s="56">
        <f>SEGA2015!U52</f>
        <v>0</v>
      </c>
      <c r="P19" s="209">
        <f t="shared" si="2"/>
        <v>0</v>
      </c>
      <c r="Q19" s="208">
        <f>SEGA2015!Z52</f>
        <v>0</v>
      </c>
      <c r="R19" s="56">
        <f>SEGA2015!AA52</f>
        <v>0</v>
      </c>
      <c r="S19" s="56">
        <f>SEGA2015!AB52</f>
        <v>0</v>
      </c>
      <c r="T19" s="209">
        <f t="shared" si="3"/>
        <v>0</v>
      </c>
    </row>
    <row r="20" spans="1:20" x14ac:dyDescent="0.2">
      <c r="A20" s="133" t="s">
        <v>153</v>
      </c>
      <c r="B20" s="215" t="s">
        <v>79</v>
      </c>
      <c r="C20" s="217">
        <f>SEGA2015!B54</f>
        <v>0</v>
      </c>
      <c r="D20" s="218">
        <f>SEGA2015!C54</f>
        <v>0</v>
      </c>
      <c r="E20" s="208">
        <f>+SEGA2015!F54</f>
        <v>0</v>
      </c>
      <c r="F20" s="56">
        <f>+SEGA2015!G54</f>
        <v>0</v>
      </c>
      <c r="G20" s="56">
        <f>+SEGA2015!H54</f>
        <v>0</v>
      </c>
      <c r="H20" s="209">
        <f t="shared" si="0"/>
        <v>0</v>
      </c>
      <c r="I20" s="208">
        <f>+SEGA2015!L54</f>
        <v>0</v>
      </c>
      <c r="J20" s="56">
        <f>+SEGA2015!M54</f>
        <v>0</v>
      </c>
      <c r="K20" s="56">
        <f>+SEGA2015!N54</f>
        <v>0</v>
      </c>
      <c r="L20" s="210">
        <f t="shared" si="1"/>
        <v>0</v>
      </c>
      <c r="M20" s="208">
        <f>SEGA2015!S54</f>
        <v>0</v>
      </c>
      <c r="N20" s="56">
        <f>SEGA2015!T54</f>
        <v>0</v>
      </c>
      <c r="O20" s="56">
        <f>SEGA2015!U54</f>
        <v>0</v>
      </c>
      <c r="P20" s="209">
        <f t="shared" si="2"/>
        <v>0</v>
      </c>
      <c r="Q20" s="208">
        <f>SEGA2015!Z54</f>
        <v>0</v>
      </c>
      <c r="R20" s="56">
        <f>SEGA2015!AA54</f>
        <v>0</v>
      </c>
      <c r="S20" s="56">
        <f>SEGA2015!AB54</f>
        <v>0</v>
      </c>
      <c r="T20" s="209">
        <f t="shared" si="3"/>
        <v>0</v>
      </c>
    </row>
    <row r="21" spans="1:20" x14ac:dyDescent="0.2">
      <c r="A21" s="133" t="s">
        <v>153</v>
      </c>
      <c r="B21" s="215" t="s">
        <v>79</v>
      </c>
      <c r="C21" s="217">
        <f>SEGA2015!B55</f>
        <v>0</v>
      </c>
      <c r="D21" s="218">
        <f>SEGA2015!C55</f>
        <v>0</v>
      </c>
      <c r="E21" s="208">
        <f>+SEGA2015!F55</f>
        <v>0</v>
      </c>
      <c r="F21" s="56">
        <f>+SEGA2015!G55</f>
        <v>0</v>
      </c>
      <c r="G21" s="56">
        <f>+SEGA2015!H55</f>
        <v>0</v>
      </c>
      <c r="H21" s="209">
        <f t="shared" si="0"/>
        <v>0</v>
      </c>
      <c r="I21" s="208">
        <f>+SEGA2015!L55</f>
        <v>0</v>
      </c>
      <c r="J21" s="56">
        <f>+SEGA2015!M55</f>
        <v>0</v>
      </c>
      <c r="K21" s="56">
        <f>+SEGA2015!N55</f>
        <v>0</v>
      </c>
      <c r="L21" s="210">
        <f t="shared" si="1"/>
        <v>0</v>
      </c>
      <c r="M21" s="208">
        <f>SEGA2015!S55</f>
        <v>0</v>
      </c>
      <c r="N21" s="56">
        <f>SEGA2015!T55</f>
        <v>0</v>
      </c>
      <c r="O21" s="56">
        <f>SEGA2015!U55</f>
        <v>0</v>
      </c>
      <c r="P21" s="209">
        <f t="shared" si="2"/>
        <v>0</v>
      </c>
      <c r="Q21" s="208">
        <f>SEGA2015!Z55</f>
        <v>0</v>
      </c>
      <c r="R21" s="56">
        <f>SEGA2015!AA55</f>
        <v>0</v>
      </c>
      <c r="S21" s="56">
        <f>SEGA2015!AB55</f>
        <v>0</v>
      </c>
      <c r="T21" s="209">
        <f t="shared" si="3"/>
        <v>0</v>
      </c>
    </row>
    <row r="22" spans="1:20" x14ac:dyDescent="0.2">
      <c r="A22" s="219" t="s">
        <v>153</v>
      </c>
      <c r="B22" s="215" t="s">
        <v>79</v>
      </c>
      <c r="C22" s="217">
        <f>SEGA2015!B55</f>
        <v>0</v>
      </c>
      <c r="D22" s="218">
        <f>SEGA2015!C55</f>
        <v>0</v>
      </c>
      <c r="E22" s="208">
        <f>+SEGA2015!F55</f>
        <v>0</v>
      </c>
      <c r="F22" s="56">
        <f>+SEGA2015!G55</f>
        <v>0</v>
      </c>
      <c r="G22" s="56">
        <f>+SEGA2015!H55</f>
        <v>0</v>
      </c>
      <c r="H22" s="209">
        <f t="shared" si="0"/>
        <v>0</v>
      </c>
      <c r="I22" s="208">
        <f>+SEGA2015!L55</f>
        <v>0</v>
      </c>
      <c r="J22" s="56">
        <f>+SEGA2015!M55</f>
        <v>0</v>
      </c>
      <c r="K22" s="56">
        <f>+SEGA2015!N55</f>
        <v>0</v>
      </c>
      <c r="L22" s="210">
        <f t="shared" si="1"/>
        <v>0</v>
      </c>
      <c r="M22" s="208">
        <f>SEGA2015!S55</f>
        <v>0</v>
      </c>
      <c r="N22" s="56">
        <f>SEGA2015!T55</f>
        <v>0</v>
      </c>
      <c r="O22" s="56">
        <f>SEGA2015!U55</f>
        <v>0</v>
      </c>
      <c r="P22" s="209">
        <f t="shared" si="2"/>
        <v>0</v>
      </c>
      <c r="Q22" s="208">
        <f>SEGA2015!Z55</f>
        <v>0</v>
      </c>
      <c r="R22" s="56">
        <f>SEGA2015!AA55</f>
        <v>0</v>
      </c>
      <c r="S22" s="56">
        <f>SEGA2015!AB55</f>
        <v>0</v>
      </c>
      <c r="T22" s="209">
        <f t="shared" si="3"/>
        <v>0</v>
      </c>
    </row>
    <row r="23" spans="1:20" x14ac:dyDescent="0.2">
      <c r="A23" s="219" t="s">
        <v>153</v>
      </c>
      <c r="B23" s="220" t="s">
        <v>79</v>
      </c>
      <c r="C23" s="221">
        <f>SEGA2015!B56</f>
        <v>0</v>
      </c>
      <c r="D23" s="218">
        <f>SEGA2015!C56</f>
        <v>0</v>
      </c>
      <c r="E23" s="208">
        <f>+SEGA2015!F56</f>
        <v>0</v>
      </c>
      <c r="F23" s="56">
        <f>+SEGA2015!G56</f>
        <v>0</v>
      </c>
      <c r="G23" s="56">
        <f>+SEGA2015!H56</f>
        <v>0</v>
      </c>
      <c r="H23" s="209">
        <f t="shared" si="0"/>
        <v>0</v>
      </c>
      <c r="I23" s="222">
        <f>+SEGA2015!L56</f>
        <v>0</v>
      </c>
      <c r="J23" s="95">
        <f>+SEGA2015!M56</f>
        <v>0</v>
      </c>
      <c r="K23" s="95">
        <f>+SEGA2015!N56</f>
        <v>0</v>
      </c>
      <c r="L23" s="223">
        <f t="shared" si="1"/>
        <v>0</v>
      </c>
      <c r="M23" s="222">
        <f>SEGA2015!S56</f>
        <v>0</v>
      </c>
      <c r="N23" s="95">
        <f>SEGA2015!T56</f>
        <v>0</v>
      </c>
      <c r="O23" s="95">
        <f>SEGA2015!U56</f>
        <v>0</v>
      </c>
      <c r="P23" s="224">
        <f t="shared" si="2"/>
        <v>0</v>
      </c>
      <c r="Q23" s="222">
        <f>SEGA2015!Z56</f>
        <v>0</v>
      </c>
      <c r="R23" s="95">
        <f>SEGA2015!AA56</f>
        <v>0</v>
      </c>
      <c r="S23" s="95">
        <f>SEGA2015!AB56</f>
        <v>0</v>
      </c>
      <c r="T23" s="224">
        <f t="shared" si="3"/>
        <v>0</v>
      </c>
    </row>
    <row r="24" spans="1:20" x14ac:dyDescent="0.2">
      <c r="A24" s="129" t="s">
        <v>153</v>
      </c>
      <c r="B24" s="225" t="s">
        <v>29</v>
      </c>
      <c r="C24" s="199" t="str">
        <f>SEGA2015!B108</f>
        <v>DURAND</v>
      </c>
      <c r="D24" s="199" t="str">
        <f>SEGA2015!C108</f>
        <v>FLORENCE</v>
      </c>
      <c r="E24" s="201">
        <f>SEGA2015!F108</f>
        <v>37</v>
      </c>
      <c r="F24" s="202">
        <f>SEGA2015!G108</f>
        <v>31</v>
      </c>
      <c r="G24" s="202">
        <f>SEGA2015!H108</f>
        <v>37</v>
      </c>
      <c r="H24" s="203">
        <f t="shared" si="0"/>
        <v>105</v>
      </c>
      <c r="I24" s="201">
        <f>SEGA2015!L108</f>
        <v>29</v>
      </c>
      <c r="J24" s="202">
        <f>+SEGA2015!M67</f>
        <v>34</v>
      </c>
      <c r="K24" s="202">
        <f>+SEGA2015!N67</f>
        <v>39</v>
      </c>
      <c r="L24" s="203">
        <f t="shared" si="1"/>
        <v>102</v>
      </c>
      <c r="M24" s="201">
        <f>SEGA2015!S108</f>
        <v>0</v>
      </c>
      <c r="N24" s="202">
        <f>SEGA2015!T108</f>
        <v>0</v>
      </c>
      <c r="O24" s="202">
        <f>SEGA2015!U108</f>
        <v>0</v>
      </c>
      <c r="P24" s="203">
        <f t="shared" si="2"/>
        <v>0</v>
      </c>
      <c r="Q24" s="201">
        <f>SEGA2015!Z108</f>
        <v>0</v>
      </c>
      <c r="R24" s="202">
        <f>SEGA2015!AA108</f>
        <v>0</v>
      </c>
      <c r="S24" s="202">
        <f>SEGA2015!AB108</f>
        <v>0</v>
      </c>
      <c r="T24" s="203">
        <f t="shared" si="3"/>
        <v>0</v>
      </c>
    </row>
    <row r="25" spans="1:20" x14ac:dyDescent="0.2">
      <c r="A25" s="133" t="s">
        <v>153</v>
      </c>
      <c r="B25" s="226" t="s">
        <v>29</v>
      </c>
      <c r="C25" s="206" t="str">
        <f>SEGA2015!B109</f>
        <v xml:space="preserve">LAVAL </v>
      </c>
      <c r="D25" s="206" t="str">
        <f>SEGA2015!C109</f>
        <v>JEAN</v>
      </c>
      <c r="E25" s="208">
        <f>SEGA2015!F109</f>
        <v>28</v>
      </c>
      <c r="F25" s="56">
        <f>SEGA2015!G109</f>
        <v>35</v>
      </c>
      <c r="G25" s="56">
        <f>SEGA2015!H109</f>
        <v>45</v>
      </c>
      <c r="H25" s="209">
        <f t="shared" si="0"/>
        <v>108</v>
      </c>
      <c r="I25" s="208">
        <f>SEGA2015!L109</f>
        <v>33</v>
      </c>
      <c r="J25" s="56">
        <f>+SEGA2015!M68</f>
        <v>33</v>
      </c>
      <c r="K25" s="56">
        <f>+SEGA2015!N68</f>
        <v>39</v>
      </c>
      <c r="L25" s="209">
        <f t="shared" si="1"/>
        <v>105</v>
      </c>
      <c r="M25" s="208">
        <f>SEGA2015!S109</f>
        <v>44</v>
      </c>
      <c r="N25" s="56">
        <f>SEGA2015!T109</f>
        <v>28</v>
      </c>
      <c r="O25" s="56">
        <f>SEGA2015!U109</f>
        <v>38</v>
      </c>
      <c r="P25" s="209">
        <f t="shared" si="2"/>
        <v>110</v>
      </c>
      <c r="Q25" s="208">
        <f>SEGA2015!Z109</f>
        <v>34</v>
      </c>
      <c r="R25" s="56">
        <f>SEGA2015!AA109</f>
        <v>29</v>
      </c>
      <c r="S25" s="56">
        <f>SEGA2015!AB109</f>
        <v>33</v>
      </c>
      <c r="T25" s="209">
        <f t="shared" si="3"/>
        <v>96</v>
      </c>
    </row>
    <row r="26" spans="1:20" x14ac:dyDescent="0.2">
      <c r="A26" s="133" t="s">
        <v>153</v>
      </c>
      <c r="B26" s="226" t="s">
        <v>29</v>
      </c>
      <c r="C26" s="206" t="str">
        <f>SEGA2015!B110</f>
        <v>POUJADE</v>
      </c>
      <c r="D26" s="206" t="str">
        <f>SEGA2015!C110</f>
        <v>FREDERIC</v>
      </c>
      <c r="E26" s="208">
        <f>SEGA2015!F110</f>
        <v>0</v>
      </c>
      <c r="F26" s="56">
        <f>SEGA2015!G110</f>
        <v>0</v>
      </c>
      <c r="G26" s="56">
        <f>SEGA2015!H110</f>
        <v>0</v>
      </c>
      <c r="H26" s="209">
        <f t="shared" si="0"/>
        <v>0</v>
      </c>
      <c r="I26" s="208">
        <f>SEGA2015!L110</f>
        <v>0</v>
      </c>
      <c r="J26" s="56">
        <f>+SEGA2015!M69</f>
        <v>0</v>
      </c>
      <c r="K26" s="56">
        <f>+SEGA2015!N69</f>
        <v>0</v>
      </c>
      <c r="L26" s="209">
        <f t="shared" si="1"/>
        <v>0</v>
      </c>
      <c r="M26" s="208">
        <f>SEGA2015!S110</f>
        <v>0</v>
      </c>
      <c r="N26" s="56">
        <f>SEGA2015!T110</f>
        <v>0</v>
      </c>
      <c r="O26" s="56">
        <f>SEGA2015!U110</f>
        <v>0</v>
      </c>
      <c r="P26" s="209">
        <f t="shared" si="2"/>
        <v>0</v>
      </c>
      <c r="Q26" s="208">
        <f>SEGA2015!Z110</f>
        <v>0</v>
      </c>
      <c r="R26" s="56">
        <f>SEGA2015!AA110</f>
        <v>0</v>
      </c>
      <c r="S26" s="56">
        <f>SEGA2015!AB110</f>
        <v>0</v>
      </c>
      <c r="T26" s="209">
        <f t="shared" si="3"/>
        <v>0</v>
      </c>
    </row>
    <row r="27" spans="1:20" x14ac:dyDescent="0.2">
      <c r="A27" s="133" t="s">
        <v>153</v>
      </c>
      <c r="B27" s="226" t="s">
        <v>29</v>
      </c>
      <c r="C27" s="206" t="str">
        <f>SEGA2015!B111</f>
        <v>FOSCHINO</v>
      </c>
      <c r="D27" s="206" t="str">
        <f>SEGA2015!C111</f>
        <v>PATRICIA</v>
      </c>
      <c r="E27" s="208">
        <f>SEGA2015!F111</f>
        <v>0</v>
      </c>
      <c r="F27" s="56">
        <f>SEGA2015!G111</f>
        <v>0</v>
      </c>
      <c r="G27" s="56">
        <f>SEGA2015!H111</f>
        <v>0</v>
      </c>
      <c r="H27" s="209">
        <f t="shared" si="0"/>
        <v>0</v>
      </c>
      <c r="I27" s="208">
        <f>SEGA2015!L111</f>
        <v>0</v>
      </c>
      <c r="J27" s="56">
        <f>+SEGA2015!M70</f>
        <v>0</v>
      </c>
      <c r="K27" s="56">
        <f>+SEGA2015!N70</f>
        <v>0</v>
      </c>
      <c r="L27" s="209">
        <f t="shared" si="1"/>
        <v>0</v>
      </c>
      <c r="M27" s="208">
        <f>SEGA2015!S111</f>
        <v>27</v>
      </c>
      <c r="N27" s="56">
        <f>SEGA2015!T111</f>
        <v>30</v>
      </c>
      <c r="O27" s="56">
        <f>SEGA2015!U111</f>
        <v>21</v>
      </c>
      <c r="P27" s="209">
        <f t="shared" si="2"/>
        <v>78</v>
      </c>
      <c r="Q27" s="208">
        <f>SEGA2015!Z111</f>
        <v>19</v>
      </c>
      <c r="R27" s="56">
        <f>SEGA2015!AA111</f>
        <v>25</v>
      </c>
      <c r="S27" s="56">
        <f>SEGA2015!AB111</f>
        <v>18</v>
      </c>
      <c r="T27" s="209">
        <f t="shared" si="3"/>
        <v>62</v>
      </c>
    </row>
    <row r="28" spans="1:20" x14ac:dyDescent="0.2">
      <c r="A28" s="133" t="s">
        <v>153</v>
      </c>
      <c r="B28" s="226" t="s">
        <v>29</v>
      </c>
      <c r="C28" s="206">
        <f>SEGA2015!B112</f>
        <v>0</v>
      </c>
      <c r="D28" s="206">
        <f>SEGA2015!C112</f>
        <v>0</v>
      </c>
      <c r="E28" s="208">
        <f>SEGA2015!F112</f>
        <v>0</v>
      </c>
      <c r="F28" s="56">
        <f>SEGA2015!G112</f>
        <v>0</v>
      </c>
      <c r="G28" s="56">
        <f>SEGA2015!H112</f>
        <v>0</v>
      </c>
      <c r="H28" s="209">
        <f t="shared" si="0"/>
        <v>0</v>
      </c>
      <c r="I28" s="208">
        <f>SEGA2015!L112</f>
        <v>0</v>
      </c>
      <c r="J28" s="56">
        <f>+SEGA2015!M71</f>
        <v>0</v>
      </c>
      <c r="K28" s="56">
        <f>+SEGA2015!N71</f>
        <v>0</v>
      </c>
      <c r="L28" s="209">
        <f t="shared" si="1"/>
        <v>0</v>
      </c>
      <c r="M28" s="208">
        <f>SEGA2015!S112</f>
        <v>0</v>
      </c>
      <c r="N28" s="56">
        <f>SEGA2015!T112</f>
        <v>0</v>
      </c>
      <c r="O28" s="56">
        <f>SEGA2015!U112</f>
        <v>0</v>
      </c>
      <c r="P28" s="209">
        <f t="shared" si="2"/>
        <v>0</v>
      </c>
      <c r="Q28" s="208">
        <f>SEGA2015!Z112</f>
        <v>0</v>
      </c>
      <c r="R28" s="56">
        <f>SEGA2015!AA112</f>
        <v>0</v>
      </c>
      <c r="S28" s="56">
        <f>SEGA2015!AB112</f>
        <v>0</v>
      </c>
      <c r="T28" s="209">
        <f t="shared" si="3"/>
        <v>0</v>
      </c>
    </row>
    <row r="29" spans="1:20" x14ac:dyDescent="0.2">
      <c r="A29" s="133" t="s">
        <v>153</v>
      </c>
      <c r="B29" s="226" t="s">
        <v>29</v>
      </c>
      <c r="C29" s="206">
        <f>SEGA2015!B113</f>
        <v>0</v>
      </c>
      <c r="D29" s="206">
        <f>SEGA2015!C113</f>
        <v>0</v>
      </c>
      <c r="E29" s="208">
        <f>SEGA2015!F113</f>
        <v>0</v>
      </c>
      <c r="F29" s="56">
        <f>SEGA2015!G113</f>
        <v>0</v>
      </c>
      <c r="G29" s="56">
        <f>SEGA2015!H113</f>
        <v>0</v>
      </c>
      <c r="H29" s="209">
        <f t="shared" si="0"/>
        <v>0</v>
      </c>
      <c r="I29" s="208">
        <f>SEGA2015!L113</f>
        <v>0</v>
      </c>
      <c r="J29" s="56">
        <f>+SEGA2015!M72</f>
        <v>0</v>
      </c>
      <c r="K29" s="56">
        <f>+SEGA2015!N72</f>
        <v>0</v>
      </c>
      <c r="L29" s="209">
        <f t="shared" si="1"/>
        <v>0</v>
      </c>
      <c r="M29" s="208">
        <f>SEGA2015!S113</f>
        <v>0</v>
      </c>
      <c r="N29" s="56">
        <f>SEGA2015!T113</f>
        <v>0</v>
      </c>
      <c r="O29" s="56">
        <f>SEGA2015!U113</f>
        <v>0</v>
      </c>
      <c r="P29" s="209">
        <f t="shared" si="2"/>
        <v>0</v>
      </c>
      <c r="Q29" s="208">
        <f>SEGA2015!Z113</f>
        <v>0</v>
      </c>
      <c r="R29" s="56">
        <f>SEGA2015!AA113</f>
        <v>0</v>
      </c>
      <c r="S29" s="56">
        <f>SEGA2015!AB113</f>
        <v>0</v>
      </c>
      <c r="T29" s="209">
        <f t="shared" si="3"/>
        <v>0</v>
      </c>
    </row>
    <row r="30" spans="1:20" x14ac:dyDescent="0.2">
      <c r="A30" s="133" t="s">
        <v>153</v>
      </c>
      <c r="B30" s="226" t="s">
        <v>29</v>
      </c>
      <c r="C30" s="206">
        <f>SEGA2015!B114</f>
        <v>0</v>
      </c>
      <c r="D30" s="206">
        <f>SEGA2015!C114</f>
        <v>0</v>
      </c>
      <c r="E30" s="208">
        <f>SEGA2015!F114</f>
        <v>0</v>
      </c>
      <c r="F30" s="56">
        <f>SEGA2015!G114</f>
        <v>0</v>
      </c>
      <c r="G30" s="56">
        <f>SEGA2015!H114</f>
        <v>0</v>
      </c>
      <c r="H30" s="209">
        <f t="shared" si="0"/>
        <v>0</v>
      </c>
      <c r="I30" s="208">
        <f>SEGA2015!L114</f>
        <v>0</v>
      </c>
      <c r="J30" s="56">
        <f>+SEGA2015!M73</f>
        <v>0</v>
      </c>
      <c r="K30" s="56">
        <f>+SEGA2015!N73</f>
        <v>0</v>
      </c>
      <c r="L30" s="209">
        <f t="shared" si="1"/>
        <v>0</v>
      </c>
      <c r="M30" s="208">
        <f>SEGA2015!S114</f>
        <v>0</v>
      </c>
      <c r="N30" s="56">
        <f>SEGA2015!T114</f>
        <v>0</v>
      </c>
      <c r="O30" s="56">
        <f>SEGA2015!U114</f>
        <v>0</v>
      </c>
      <c r="P30" s="209">
        <f t="shared" si="2"/>
        <v>0</v>
      </c>
      <c r="Q30" s="208">
        <f>SEGA2015!Z114</f>
        <v>0</v>
      </c>
      <c r="R30" s="56">
        <f>SEGA2015!AA114</f>
        <v>0</v>
      </c>
      <c r="S30" s="56">
        <f>SEGA2015!AB114</f>
        <v>0</v>
      </c>
      <c r="T30" s="209">
        <f t="shared" si="3"/>
        <v>0</v>
      </c>
    </row>
    <row r="31" spans="1:20" x14ac:dyDescent="0.2">
      <c r="A31" s="133" t="s">
        <v>153</v>
      </c>
      <c r="B31" s="226" t="s">
        <v>29</v>
      </c>
      <c r="C31" s="206">
        <f>SEGA2015!B115</f>
        <v>0</v>
      </c>
      <c r="D31" s="206">
        <f>SEGA2015!C115</f>
        <v>0</v>
      </c>
      <c r="E31" s="208">
        <f>SEGA2015!F115</f>
        <v>0</v>
      </c>
      <c r="F31" s="56">
        <f>SEGA2015!G115</f>
        <v>0</v>
      </c>
      <c r="G31" s="56">
        <f>SEGA2015!H115</f>
        <v>0</v>
      </c>
      <c r="H31" s="209">
        <f t="shared" si="0"/>
        <v>0</v>
      </c>
      <c r="I31" s="208">
        <f>SEGA2015!L115</f>
        <v>0</v>
      </c>
      <c r="J31" s="56">
        <f>+SEGA2015!M74</f>
        <v>0</v>
      </c>
      <c r="K31" s="56">
        <f>+SEGA2015!N74</f>
        <v>0</v>
      </c>
      <c r="L31" s="209">
        <f t="shared" si="1"/>
        <v>0</v>
      </c>
      <c r="M31" s="208">
        <f>SEGA2015!S115</f>
        <v>0</v>
      </c>
      <c r="N31" s="56">
        <f>SEGA2015!T115</f>
        <v>0</v>
      </c>
      <c r="O31" s="56">
        <f>SEGA2015!U115</f>
        <v>0</v>
      </c>
      <c r="P31" s="209">
        <f t="shared" si="2"/>
        <v>0</v>
      </c>
      <c r="Q31" s="208">
        <f>SEGA2015!Z115</f>
        <v>0</v>
      </c>
      <c r="R31" s="56">
        <f>SEGA2015!AA115</f>
        <v>0</v>
      </c>
      <c r="S31" s="56">
        <f>SEGA2015!AB115</f>
        <v>0</v>
      </c>
      <c r="T31" s="209">
        <f t="shared" si="3"/>
        <v>0</v>
      </c>
    </row>
    <row r="32" spans="1:20" x14ac:dyDescent="0.2">
      <c r="A32" s="133" t="s">
        <v>153</v>
      </c>
      <c r="B32" s="226" t="s">
        <v>29</v>
      </c>
      <c r="C32" s="206">
        <f>SEGA2015!B116</f>
        <v>0</v>
      </c>
      <c r="D32" s="206">
        <f>SEGA2015!C116</f>
        <v>0</v>
      </c>
      <c r="E32" s="208">
        <f>SEGA2015!F116</f>
        <v>0</v>
      </c>
      <c r="F32" s="56">
        <f>SEGA2015!G116</f>
        <v>0</v>
      </c>
      <c r="G32" s="56">
        <f>SEGA2015!H116</f>
        <v>0</v>
      </c>
      <c r="H32" s="209">
        <f t="shared" si="0"/>
        <v>0</v>
      </c>
      <c r="I32" s="208">
        <f>SEGA2015!L116</f>
        <v>0</v>
      </c>
      <c r="J32" s="56">
        <f>+SEGA2015!M75</f>
        <v>0</v>
      </c>
      <c r="K32" s="56">
        <f>+SEGA2015!N75</f>
        <v>0</v>
      </c>
      <c r="L32" s="209">
        <f t="shared" si="1"/>
        <v>0</v>
      </c>
      <c r="M32" s="208">
        <f>SEGA2015!S116</f>
        <v>0</v>
      </c>
      <c r="N32" s="56">
        <f>SEGA2015!T116</f>
        <v>0</v>
      </c>
      <c r="O32" s="56">
        <f>SEGA2015!U116</f>
        <v>0</v>
      </c>
      <c r="P32" s="209">
        <f t="shared" si="2"/>
        <v>0</v>
      </c>
      <c r="Q32" s="208">
        <f>SEGA2015!Z116</f>
        <v>0</v>
      </c>
      <c r="R32" s="56">
        <f>SEGA2015!AA116</f>
        <v>0</v>
      </c>
      <c r="S32" s="56">
        <f>SEGA2015!AB116</f>
        <v>0</v>
      </c>
      <c r="T32" s="209">
        <f t="shared" si="3"/>
        <v>0</v>
      </c>
    </row>
    <row r="33" spans="1:20" x14ac:dyDescent="0.2">
      <c r="A33" s="139" t="s">
        <v>153</v>
      </c>
      <c r="B33" s="227" t="s">
        <v>29</v>
      </c>
      <c r="C33" s="228">
        <f>SEGA2015!B117</f>
        <v>0</v>
      </c>
      <c r="D33" s="228">
        <f>SEGA2015!C117</f>
        <v>0</v>
      </c>
      <c r="E33" s="229">
        <f>SEGA2015!F117</f>
        <v>0</v>
      </c>
      <c r="F33" s="230">
        <f>SEGA2015!G117</f>
        <v>0</v>
      </c>
      <c r="G33" s="230">
        <f>SEGA2015!H117</f>
        <v>0</v>
      </c>
      <c r="H33" s="231">
        <f t="shared" si="0"/>
        <v>0</v>
      </c>
      <c r="I33" s="229">
        <f>SEGA2015!L117</f>
        <v>0</v>
      </c>
      <c r="J33" s="230">
        <f>+SEGA2015!M76</f>
        <v>0</v>
      </c>
      <c r="K33" s="230">
        <f>+SEGA2015!N76</f>
        <v>0</v>
      </c>
      <c r="L33" s="231">
        <f t="shared" si="1"/>
        <v>0</v>
      </c>
      <c r="M33" s="229">
        <f>SEGA2015!S117</f>
        <v>0</v>
      </c>
      <c r="N33" s="230">
        <f>SEGA2015!T117</f>
        <v>0</v>
      </c>
      <c r="O33" s="230">
        <f>SEGA2015!U117</f>
        <v>0</v>
      </c>
      <c r="P33" s="231">
        <f t="shared" si="2"/>
        <v>0</v>
      </c>
      <c r="Q33" s="229">
        <f>SEGA2015!Z117</f>
        <v>0</v>
      </c>
      <c r="R33" s="230">
        <f>SEGA2015!AA117</f>
        <v>0</v>
      </c>
      <c r="S33" s="230">
        <f>SEGA2015!AB117</f>
        <v>0</v>
      </c>
      <c r="T33" s="231">
        <f t="shared" si="3"/>
        <v>0</v>
      </c>
    </row>
    <row r="34" spans="1:20" x14ac:dyDescent="0.2">
      <c r="A34" s="214" t="s">
        <v>154</v>
      </c>
      <c r="B34" s="215"/>
      <c r="C34" s="199" t="str">
        <f>SEGA2015!B128</f>
        <v xml:space="preserve">BOISSONNADE </v>
      </c>
      <c r="D34" s="199" t="str">
        <f>SEGA2015!C128</f>
        <v>ERIC</v>
      </c>
      <c r="E34" s="201">
        <f>SEGA2015!F128</f>
        <v>21</v>
      </c>
      <c r="F34" s="202">
        <f>SEGA2015!G128</f>
        <v>20</v>
      </c>
      <c r="G34" s="202">
        <f>SEGA2015!H128</f>
        <v>35</v>
      </c>
      <c r="H34" s="203">
        <f t="shared" si="0"/>
        <v>76</v>
      </c>
      <c r="I34" s="201">
        <f>SEGA2015!L128</f>
        <v>30</v>
      </c>
      <c r="J34" s="202">
        <f>SEGA2015!M128</f>
        <v>19</v>
      </c>
      <c r="K34" s="202">
        <f>SEGA2015!N128</f>
        <v>23</v>
      </c>
      <c r="L34" s="203">
        <f t="shared" si="1"/>
        <v>72</v>
      </c>
      <c r="M34" s="232">
        <f>SEGA2015!S128</f>
        <v>0</v>
      </c>
      <c r="N34" s="233">
        <f>SEGA2015!T128</f>
        <v>0</v>
      </c>
      <c r="O34" s="233">
        <f>SEGA2015!U128</f>
        <v>0</v>
      </c>
      <c r="P34" s="203">
        <f t="shared" si="2"/>
        <v>0</v>
      </c>
      <c r="Q34" s="232">
        <f>SEGA2015!Z128</f>
        <v>32</v>
      </c>
      <c r="R34" s="233">
        <f>SEGA2015!AA128</f>
        <v>33</v>
      </c>
      <c r="S34" s="233">
        <f>SEGA2015!AB128</f>
        <v>26</v>
      </c>
      <c r="T34" s="203">
        <f t="shared" si="3"/>
        <v>91</v>
      </c>
    </row>
    <row r="35" spans="1:20" x14ac:dyDescent="0.2">
      <c r="A35" s="133" t="s">
        <v>154</v>
      </c>
      <c r="B35" s="215"/>
      <c r="C35" s="206" t="str">
        <f>SEGA2015!B129</f>
        <v>POSSEME</v>
      </c>
      <c r="D35" s="206" t="str">
        <f>SEGA2015!C129</f>
        <v>BERNARD</v>
      </c>
      <c r="E35" s="208">
        <f>SEGA2015!F129</f>
        <v>0</v>
      </c>
      <c r="F35" s="56">
        <f>SEGA2015!G129</f>
        <v>0</v>
      </c>
      <c r="G35" s="56">
        <f>SEGA2015!H129</f>
        <v>0</v>
      </c>
      <c r="H35" s="209">
        <f t="shared" si="0"/>
        <v>0</v>
      </c>
      <c r="I35" s="208">
        <f>SEGA2015!L129</f>
        <v>0</v>
      </c>
      <c r="J35" s="56">
        <f>SEGA2015!M129</f>
        <v>0</v>
      </c>
      <c r="K35" s="56">
        <f>SEGA2015!N129</f>
        <v>0</v>
      </c>
      <c r="L35" s="209">
        <f t="shared" si="1"/>
        <v>0</v>
      </c>
      <c r="M35" s="234">
        <f>SEGA2015!S129</f>
        <v>0</v>
      </c>
      <c r="N35" s="158">
        <f>SEGA2015!T129</f>
        <v>0</v>
      </c>
      <c r="O35" s="158">
        <f>SEGA2015!U129</f>
        <v>0</v>
      </c>
      <c r="P35" s="209">
        <f t="shared" si="2"/>
        <v>0</v>
      </c>
      <c r="Q35" s="234">
        <f>SEGA2015!Z129</f>
        <v>0</v>
      </c>
      <c r="R35" s="158">
        <f>SEGA2015!AA129</f>
        <v>0</v>
      </c>
      <c r="S35" s="158">
        <f>SEGA2015!AB129</f>
        <v>0</v>
      </c>
      <c r="T35" s="209">
        <f t="shared" si="3"/>
        <v>0</v>
      </c>
    </row>
    <row r="36" spans="1:20" x14ac:dyDescent="0.2">
      <c r="A36" s="133" t="s">
        <v>154</v>
      </c>
      <c r="B36" s="215"/>
      <c r="C36" s="206" t="str">
        <f>SEGA2015!B130</f>
        <v>LOPEZ</v>
      </c>
      <c r="D36" s="206" t="str">
        <f>SEGA2015!C130</f>
        <v>NICOLAS</v>
      </c>
      <c r="E36" s="208">
        <f>SEGA2015!F130</f>
        <v>32</v>
      </c>
      <c r="F36" s="56">
        <f>SEGA2015!G130</f>
        <v>32</v>
      </c>
      <c r="G36" s="56">
        <f>SEGA2015!H130</f>
        <v>28</v>
      </c>
      <c r="H36" s="209">
        <f t="shared" ref="H36:H67" si="4">SUM(E36:G36)</f>
        <v>92</v>
      </c>
      <c r="I36" s="208">
        <f>SEGA2015!L130</f>
        <v>0</v>
      </c>
      <c r="J36" s="56">
        <f>SEGA2015!M130</f>
        <v>0</v>
      </c>
      <c r="K36" s="56">
        <f>SEGA2015!N130</f>
        <v>0</v>
      </c>
      <c r="L36" s="209">
        <f t="shared" ref="L36:L67" si="5">SUM(I36:K36)</f>
        <v>0</v>
      </c>
      <c r="M36" s="234">
        <f>SEGA2015!S130</f>
        <v>0</v>
      </c>
      <c r="N36" s="158">
        <f>SEGA2015!T130</f>
        <v>0</v>
      </c>
      <c r="O36" s="158">
        <f>SEGA2015!U130</f>
        <v>0</v>
      </c>
      <c r="P36" s="209">
        <f t="shared" ref="P36:P67" si="6">SUM(M36:O36)</f>
        <v>0</v>
      </c>
      <c r="Q36" s="234">
        <f>SEGA2015!Z130</f>
        <v>0</v>
      </c>
      <c r="R36" s="158">
        <f>SEGA2015!AA130</f>
        <v>0</v>
      </c>
      <c r="S36" s="158">
        <f>SEGA2015!AB130</f>
        <v>0</v>
      </c>
      <c r="T36" s="209">
        <f t="shared" ref="T36:T67" si="7">SUM(Q36:S36)</f>
        <v>0</v>
      </c>
    </row>
    <row r="37" spans="1:20" x14ac:dyDescent="0.2">
      <c r="A37" s="133" t="s">
        <v>154</v>
      </c>
      <c r="B37" s="215"/>
      <c r="C37" s="206" t="str">
        <f>SEGA2015!B131</f>
        <v>MOLINA</v>
      </c>
      <c r="D37" s="206" t="str">
        <f>SEGA2015!C131</f>
        <v>PATRICIA</v>
      </c>
      <c r="E37" s="208">
        <f>SEGA2015!F131</f>
        <v>0</v>
      </c>
      <c r="F37" s="56">
        <f>SEGA2015!G131</f>
        <v>0</v>
      </c>
      <c r="G37" s="56">
        <f>SEGA2015!H131</f>
        <v>0</v>
      </c>
      <c r="H37" s="209">
        <f t="shared" si="4"/>
        <v>0</v>
      </c>
      <c r="I37" s="208">
        <f>SEGA2015!L131</f>
        <v>24</v>
      </c>
      <c r="J37" s="56">
        <f>SEGA2015!M131</f>
        <v>26</v>
      </c>
      <c r="K37" s="56">
        <f>SEGA2015!N131</f>
        <v>18</v>
      </c>
      <c r="L37" s="209">
        <f t="shared" si="5"/>
        <v>68</v>
      </c>
      <c r="M37" s="234">
        <f>SEGA2015!S131</f>
        <v>0</v>
      </c>
      <c r="N37" s="158">
        <f>SEGA2015!T131</f>
        <v>0</v>
      </c>
      <c r="O37" s="158">
        <f>SEGA2015!U131</f>
        <v>0</v>
      </c>
      <c r="P37" s="209">
        <f t="shared" si="6"/>
        <v>0</v>
      </c>
      <c r="Q37" s="234">
        <f>SEGA2015!Z131</f>
        <v>13</v>
      </c>
      <c r="R37" s="158">
        <f>SEGA2015!AA131</f>
        <v>18</v>
      </c>
      <c r="S37" s="158">
        <f>SEGA2015!AB131</f>
        <v>16</v>
      </c>
      <c r="T37" s="209">
        <f t="shared" si="7"/>
        <v>47</v>
      </c>
    </row>
    <row r="38" spans="1:20" x14ac:dyDescent="0.2">
      <c r="A38" s="133" t="s">
        <v>154</v>
      </c>
      <c r="B38" s="215"/>
      <c r="C38" s="206">
        <f>SEGA2015!B132</f>
        <v>0</v>
      </c>
      <c r="D38" s="206">
        <f>SEGA2015!C132</f>
        <v>0</v>
      </c>
      <c r="E38" s="208">
        <f>SEGA2015!F132</f>
        <v>0</v>
      </c>
      <c r="F38" s="56">
        <f>SEGA2015!G132</f>
        <v>0</v>
      </c>
      <c r="G38" s="56">
        <f>SEGA2015!H132</f>
        <v>0</v>
      </c>
      <c r="H38" s="209">
        <f t="shared" si="4"/>
        <v>0</v>
      </c>
      <c r="I38" s="208">
        <f>SEGA2015!L132</f>
        <v>0</v>
      </c>
      <c r="J38" s="56">
        <f>SEGA2015!M132</f>
        <v>0</v>
      </c>
      <c r="K38" s="56">
        <f>SEGA2015!N132</f>
        <v>0</v>
      </c>
      <c r="L38" s="209">
        <f t="shared" si="5"/>
        <v>0</v>
      </c>
      <c r="M38" s="234">
        <f>SEGA2015!S132</f>
        <v>0</v>
      </c>
      <c r="N38" s="158">
        <f>SEGA2015!T132</f>
        <v>0</v>
      </c>
      <c r="O38" s="158">
        <f>SEGA2015!U132</f>
        <v>0</v>
      </c>
      <c r="P38" s="209">
        <f t="shared" si="6"/>
        <v>0</v>
      </c>
      <c r="Q38" s="234">
        <f>SEGA2015!Z132</f>
        <v>0</v>
      </c>
      <c r="R38" s="158">
        <f>SEGA2015!AA132</f>
        <v>0</v>
      </c>
      <c r="S38" s="158">
        <f>SEGA2015!AB132</f>
        <v>0</v>
      </c>
      <c r="T38" s="209">
        <f t="shared" si="7"/>
        <v>0</v>
      </c>
    </row>
    <row r="39" spans="1:20" x14ac:dyDescent="0.2">
      <c r="A39" s="133" t="s">
        <v>154</v>
      </c>
      <c r="B39" s="215"/>
      <c r="C39" s="206">
        <f>SEGA2015!B133</f>
        <v>0</v>
      </c>
      <c r="D39" s="206">
        <f>SEGA2015!C133</f>
        <v>0</v>
      </c>
      <c r="E39" s="208">
        <f>SEGA2015!F133</f>
        <v>0</v>
      </c>
      <c r="F39" s="56">
        <f>SEGA2015!G133</f>
        <v>0</v>
      </c>
      <c r="G39" s="56">
        <f>SEGA2015!H133</f>
        <v>0</v>
      </c>
      <c r="H39" s="209">
        <f t="shared" si="4"/>
        <v>0</v>
      </c>
      <c r="I39" s="208">
        <f>SEGA2015!L133</f>
        <v>0</v>
      </c>
      <c r="J39" s="56">
        <f>SEGA2015!M133</f>
        <v>0</v>
      </c>
      <c r="K39" s="56">
        <f>SEGA2015!N133</f>
        <v>0</v>
      </c>
      <c r="L39" s="209">
        <f t="shared" si="5"/>
        <v>0</v>
      </c>
      <c r="M39" s="234">
        <f>SEGA2015!S133</f>
        <v>0</v>
      </c>
      <c r="N39" s="158">
        <f>SEGA2015!T133</f>
        <v>0</v>
      </c>
      <c r="O39" s="158">
        <f>SEGA2015!U133</f>
        <v>0</v>
      </c>
      <c r="P39" s="209">
        <f t="shared" si="6"/>
        <v>0</v>
      </c>
      <c r="Q39" s="234">
        <f>SEGA2015!Z133</f>
        <v>0</v>
      </c>
      <c r="R39" s="158">
        <f>SEGA2015!AA133</f>
        <v>0</v>
      </c>
      <c r="S39" s="158">
        <f>SEGA2015!AB133</f>
        <v>0</v>
      </c>
      <c r="T39" s="209">
        <f t="shared" si="7"/>
        <v>0</v>
      </c>
    </row>
    <row r="40" spans="1:20" x14ac:dyDescent="0.2">
      <c r="A40" s="133" t="s">
        <v>154</v>
      </c>
      <c r="B40" s="215"/>
      <c r="C40" s="206">
        <f>SEGA2015!B134</f>
        <v>0</v>
      </c>
      <c r="D40" s="206">
        <f>SEGA2015!C134</f>
        <v>0</v>
      </c>
      <c r="E40" s="208">
        <f>SEGA2015!F134</f>
        <v>0</v>
      </c>
      <c r="F40" s="56">
        <f>SEGA2015!G134</f>
        <v>0</v>
      </c>
      <c r="G40" s="56">
        <f>SEGA2015!H134</f>
        <v>0</v>
      </c>
      <c r="H40" s="209">
        <f t="shared" si="4"/>
        <v>0</v>
      </c>
      <c r="I40" s="208">
        <f>SEGA2015!L134</f>
        <v>0</v>
      </c>
      <c r="J40" s="56">
        <f>SEGA2015!M134</f>
        <v>0</v>
      </c>
      <c r="K40" s="56">
        <f>SEGA2015!N134</f>
        <v>0</v>
      </c>
      <c r="L40" s="209">
        <f t="shared" si="5"/>
        <v>0</v>
      </c>
      <c r="M40" s="234">
        <f>SEGA2015!S134</f>
        <v>0</v>
      </c>
      <c r="N40" s="158">
        <f>SEGA2015!T134</f>
        <v>0</v>
      </c>
      <c r="O40" s="158">
        <f>SEGA2015!U134</f>
        <v>0</v>
      </c>
      <c r="P40" s="209">
        <f t="shared" si="6"/>
        <v>0</v>
      </c>
      <c r="Q40" s="234">
        <f>SEGA2015!Z134</f>
        <v>0</v>
      </c>
      <c r="R40" s="158">
        <f>SEGA2015!AA134</f>
        <v>0</v>
      </c>
      <c r="S40" s="158">
        <f>SEGA2015!AB134</f>
        <v>0</v>
      </c>
      <c r="T40" s="209">
        <f t="shared" si="7"/>
        <v>0</v>
      </c>
    </row>
    <row r="41" spans="1:20" x14ac:dyDescent="0.2">
      <c r="A41" s="133" t="s">
        <v>154</v>
      </c>
      <c r="B41" s="215"/>
      <c r="C41" s="206">
        <f>SEGA2015!B135</f>
        <v>0</v>
      </c>
      <c r="D41" s="206">
        <f>SEGA2015!C135</f>
        <v>0</v>
      </c>
      <c r="E41" s="208">
        <f>SEGA2015!F135</f>
        <v>0</v>
      </c>
      <c r="F41" s="56">
        <f>SEGA2015!G135</f>
        <v>0</v>
      </c>
      <c r="G41" s="56">
        <f>SEGA2015!H135</f>
        <v>0</v>
      </c>
      <c r="H41" s="209">
        <f t="shared" si="4"/>
        <v>0</v>
      </c>
      <c r="I41" s="208">
        <f>SEGA2015!L135</f>
        <v>0</v>
      </c>
      <c r="J41" s="56">
        <f>SEGA2015!M135</f>
        <v>0</v>
      </c>
      <c r="K41" s="56">
        <f>SEGA2015!N135</f>
        <v>0</v>
      </c>
      <c r="L41" s="209">
        <f t="shared" si="5"/>
        <v>0</v>
      </c>
      <c r="M41" s="234">
        <f>SEGA2015!S135</f>
        <v>0</v>
      </c>
      <c r="N41" s="158">
        <f>SEGA2015!T135</f>
        <v>0</v>
      </c>
      <c r="O41" s="158">
        <f>SEGA2015!U135</f>
        <v>0</v>
      </c>
      <c r="P41" s="209">
        <f t="shared" si="6"/>
        <v>0</v>
      </c>
      <c r="Q41" s="234">
        <f>SEGA2015!Z135</f>
        <v>0</v>
      </c>
      <c r="R41" s="158">
        <f>SEGA2015!AA135</f>
        <v>0</v>
      </c>
      <c r="S41" s="158">
        <f>SEGA2015!AB135</f>
        <v>0</v>
      </c>
      <c r="T41" s="209">
        <f t="shared" si="7"/>
        <v>0</v>
      </c>
    </row>
    <row r="42" spans="1:20" x14ac:dyDescent="0.2">
      <c r="A42" s="133" t="s">
        <v>154</v>
      </c>
      <c r="B42" s="215"/>
      <c r="C42" s="206">
        <f>SEGA2015!B136</f>
        <v>0</v>
      </c>
      <c r="D42" s="206">
        <f>SEGA2015!C136</f>
        <v>0</v>
      </c>
      <c r="E42" s="208">
        <f>SEGA2015!F136</f>
        <v>0</v>
      </c>
      <c r="F42" s="56">
        <f>SEGA2015!G136</f>
        <v>0</v>
      </c>
      <c r="G42" s="56">
        <f>SEGA2015!H136</f>
        <v>0</v>
      </c>
      <c r="H42" s="209">
        <f t="shared" si="4"/>
        <v>0</v>
      </c>
      <c r="I42" s="208">
        <f>SEGA2015!L136</f>
        <v>0</v>
      </c>
      <c r="J42" s="56">
        <f>SEGA2015!M136</f>
        <v>0</v>
      </c>
      <c r="K42" s="56">
        <f>SEGA2015!N136</f>
        <v>0</v>
      </c>
      <c r="L42" s="209">
        <f t="shared" si="5"/>
        <v>0</v>
      </c>
      <c r="M42" s="234">
        <f>SEGA2015!S136</f>
        <v>0</v>
      </c>
      <c r="N42" s="158">
        <f>SEGA2015!T136</f>
        <v>0</v>
      </c>
      <c r="O42" s="158">
        <f>SEGA2015!U136</f>
        <v>0</v>
      </c>
      <c r="P42" s="209">
        <f t="shared" si="6"/>
        <v>0</v>
      </c>
      <c r="Q42" s="234">
        <f>SEGA2015!Z136</f>
        <v>0</v>
      </c>
      <c r="R42" s="158">
        <f>SEGA2015!AA136</f>
        <v>0</v>
      </c>
      <c r="S42" s="158">
        <f>SEGA2015!AB136</f>
        <v>0</v>
      </c>
      <c r="T42" s="209">
        <f t="shared" si="7"/>
        <v>0</v>
      </c>
    </row>
    <row r="43" spans="1:20" x14ac:dyDescent="0.2">
      <c r="A43" s="133" t="s">
        <v>154</v>
      </c>
      <c r="B43" s="215"/>
      <c r="C43" s="228">
        <f>SEGA2015!B137</f>
        <v>0</v>
      </c>
      <c r="D43" s="228">
        <f>SEGA2015!C137</f>
        <v>0</v>
      </c>
      <c r="E43" s="229">
        <f>SEGA2015!F137</f>
        <v>0</v>
      </c>
      <c r="F43" s="230">
        <f>SEGA2015!G137</f>
        <v>0</v>
      </c>
      <c r="G43" s="230">
        <f>SEGA2015!H137</f>
        <v>0</v>
      </c>
      <c r="H43" s="231">
        <f t="shared" si="4"/>
        <v>0</v>
      </c>
      <c r="I43" s="229">
        <f>SEGA2015!L137</f>
        <v>0</v>
      </c>
      <c r="J43" s="230">
        <f>SEGA2015!M137</f>
        <v>0</v>
      </c>
      <c r="K43" s="230">
        <f>SEGA2015!N137</f>
        <v>0</v>
      </c>
      <c r="L43" s="231">
        <f t="shared" si="5"/>
        <v>0</v>
      </c>
      <c r="M43" s="235">
        <f>SEGA2015!S137</f>
        <v>0</v>
      </c>
      <c r="N43" s="236">
        <f>SEGA2015!T137</f>
        <v>0</v>
      </c>
      <c r="O43" s="236">
        <f>SEGA2015!U137</f>
        <v>0</v>
      </c>
      <c r="P43" s="231">
        <f t="shared" si="6"/>
        <v>0</v>
      </c>
      <c r="Q43" s="235">
        <f>SEGA2015!Z137</f>
        <v>0</v>
      </c>
      <c r="R43" s="236">
        <f>SEGA2015!AA137</f>
        <v>0</v>
      </c>
      <c r="S43" s="236">
        <f>SEGA2015!AB137</f>
        <v>0</v>
      </c>
      <c r="T43" s="231">
        <f t="shared" si="7"/>
        <v>0</v>
      </c>
    </row>
    <row r="44" spans="1:20" ht="12" customHeight="1" x14ac:dyDescent="0.2">
      <c r="A44" s="129" t="s">
        <v>155</v>
      </c>
      <c r="B44" s="225" t="s">
        <v>156</v>
      </c>
      <c r="C44" s="199" t="str">
        <f>SEGA2015!B209</f>
        <v>BOUSQUET</v>
      </c>
      <c r="D44" s="199" t="str">
        <f>SEGA2015!C209</f>
        <v>CHRISTOPHE</v>
      </c>
      <c r="E44" s="201">
        <f>SEGA2015!F209</f>
        <v>0</v>
      </c>
      <c r="F44" s="202">
        <f>SEGA2015!G209</f>
        <v>0</v>
      </c>
      <c r="G44" s="202">
        <f>SEGA2015!H209</f>
        <v>0</v>
      </c>
      <c r="H44" s="203">
        <f t="shared" si="4"/>
        <v>0</v>
      </c>
      <c r="I44" s="201">
        <f>SEGA2015!L209</f>
        <v>35</v>
      </c>
      <c r="J44" s="202">
        <f>SEGA2015!M209</f>
        <v>40</v>
      </c>
      <c r="K44" s="202">
        <f>SEGA2015!N209</f>
        <v>37</v>
      </c>
      <c r="L44" s="203">
        <f t="shared" si="5"/>
        <v>112</v>
      </c>
      <c r="M44" s="232">
        <f>SEGA2015!S209</f>
        <v>35</v>
      </c>
      <c r="N44" s="233">
        <f>SEGA2015!T209</f>
        <v>40</v>
      </c>
      <c r="O44" s="233">
        <f>SEGA2015!U209</f>
        <v>34</v>
      </c>
      <c r="P44" s="203">
        <f t="shared" si="6"/>
        <v>109</v>
      </c>
      <c r="Q44" s="232">
        <f>SEGA2015!Z209</f>
        <v>0</v>
      </c>
      <c r="R44" s="233">
        <f>SEGA2015!AA209</f>
        <v>0</v>
      </c>
      <c r="S44" s="233">
        <f>SEGA2015!AB209</f>
        <v>0</v>
      </c>
      <c r="T44" s="203">
        <f t="shared" si="7"/>
        <v>0</v>
      </c>
    </row>
    <row r="45" spans="1:20" ht="12" customHeight="1" x14ac:dyDescent="0.2">
      <c r="A45" s="133" t="s">
        <v>155</v>
      </c>
      <c r="B45" s="226" t="s">
        <v>156</v>
      </c>
      <c r="C45" s="206" t="str">
        <f>SEGA2015!B210</f>
        <v>LAUZELY</v>
      </c>
      <c r="D45" s="206" t="str">
        <f>SEGA2015!C210</f>
        <v>PATRICE</v>
      </c>
      <c r="E45" s="208">
        <f>SEGA2015!F210</f>
        <v>43</v>
      </c>
      <c r="F45" s="56">
        <f>SEGA2015!G210</f>
        <v>37</v>
      </c>
      <c r="G45" s="56">
        <f>SEGA2015!H210</f>
        <v>43</v>
      </c>
      <c r="H45" s="209">
        <f t="shared" si="4"/>
        <v>123</v>
      </c>
      <c r="I45" s="208">
        <f>SEGA2015!L210</f>
        <v>37</v>
      </c>
      <c r="J45" s="56">
        <f>SEGA2015!M210</f>
        <v>32</v>
      </c>
      <c r="K45" s="56">
        <f>SEGA2015!N210</f>
        <v>32</v>
      </c>
      <c r="L45" s="209">
        <f t="shared" si="5"/>
        <v>101</v>
      </c>
      <c r="M45" s="234">
        <f>SEGA2015!S210</f>
        <v>39</v>
      </c>
      <c r="N45" s="158">
        <f>SEGA2015!T210</f>
        <v>32</v>
      </c>
      <c r="O45" s="158">
        <f>SEGA2015!U210</f>
        <v>41</v>
      </c>
      <c r="P45" s="209">
        <f t="shared" si="6"/>
        <v>112</v>
      </c>
      <c r="Q45" s="234">
        <f>SEGA2015!Z210</f>
        <v>27</v>
      </c>
      <c r="R45" s="158">
        <f>SEGA2015!AA210</f>
        <v>25</v>
      </c>
      <c r="S45" s="158">
        <f>SEGA2015!AB210</f>
        <v>40</v>
      </c>
      <c r="T45" s="209">
        <f t="shared" si="7"/>
        <v>92</v>
      </c>
    </row>
    <row r="46" spans="1:20" ht="12" customHeight="1" x14ac:dyDescent="0.2">
      <c r="A46" s="133" t="s">
        <v>155</v>
      </c>
      <c r="B46" s="226" t="s">
        <v>156</v>
      </c>
      <c r="C46" s="206" t="str">
        <f>SEGA2015!B211</f>
        <v>PECQUET</v>
      </c>
      <c r="D46" s="206" t="str">
        <f>SEGA2015!C211</f>
        <v>MICHEL</v>
      </c>
      <c r="E46" s="208">
        <f>SEGA2015!F211</f>
        <v>25</v>
      </c>
      <c r="F46" s="56">
        <f>SEGA2015!G211</f>
        <v>23</v>
      </c>
      <c r="G46" s="56">
        <f>SEGA2015!H211</f>
        <v>27</v>
      </c>
      <c r="H46" s="209">
        <f t="shared" si="4"/>
        <v>75</v>
      </c>
      <c r="I46" s="208">
        <f>SEGA2015!L211</f>
        <v>0</v>
      </c>
      <c r="J46" s="56">
        <f>SEGA2015!M211</f>
        <v>0</v>
      </c>
      <c r="K46" s="56">
        <f>SEGA2015!N211</f>
        <v>0</v>
      </c>
      <c r="L46" s="209">
        <f t="shared" si="5"/>
        <v>0</v>
      </c>
      <c r="M46" s="234">
        <f>SEGA2015!S211</f>
        <v>0</v>
      </c>
      <c r="N46" s="158">
        <f>SEGA2015!T211</f>
        <v>0</v>
      </c>
      <c r="O46" s="158">
        <f>SEGA2015!U211</f>
        <v>0</v>
      </c>
      <c r="P46" s="209">
        <f t="shared" si="6"/>
        <v>0</v>
      </c>
      <c r="Q46" s="234">
        <f>SEGA2015!Z211</f>
        <v>26</v>
      </c>
      <c r="R46" s="158">
        <f>SEGA2015!AA211</f>
        <v>31</v>
      </c>
      <c r="S46" s="158">
        <f>SEGA2015!AB211</f>
        <v>24</v>
      </c>
      <c r="T46" s="209">
        <f t="shared" si="7"/>
        <v>81</v>
      </c>
    </row>
    <row r="47" spans="1:20" ht="12" customHeight="1" x14ac:dyDescent="0.2">
      <c r="A47" s="133" t="s">
        <v>155</v>
      </c>
      <c r="B47" s="226" t="s">
        <v>156</v>
      </c>
      <c r="C47" s="206">
        <f>SEGA2015!B212</f>
        <v>0</v>
      </c>
      <c r="D47" s="206">
        <f>SEGA2015!C212</f>
        <v>0</v>
      </c>
      <c r="E47" s="208">
        <f>SEGA2015!F212</f>
        <v>0</v>
      </c>
      <c r="F47" s="56">
        <f>SEGA2015!G212</f>
        <v>0</v>
      </c>
      <c r="G47" s="56">
        <f>SEGA2015!H212</f>
        <v>0</v>
      </c>
      <c r="H47" s="209">
        <f t="shared" si="4"/>
        <v>0</v>
      </c>
      <c r="I47" s="208">
        <f>SEGA2015!L212</f>
        <v>0</v>
      </c>
      <c r="J47" s="56">
        <f>SEGA2015!M212</f>
        <v>0</v>
      </c>
      <c r="K47" s="56">
        <f>SEGA2015!N212</f>
        <v>0</v>
      </c>
      <c r="L47" s="209">
        <f t="shared" si="5"/>
        <v>0</v>
      </c>
      <c r="M47" s="234">
        <f>SEGA2015!S212</f>
        <v>0</v>
      </c>
      <c r="N47" s="158">
        <f>SEGA2015!T212</f>
        <v>0</v>
      </c>
      <c r="O47" s="158">
        <f>SEGA2015!U212</f>
        <v>0</v>
      </c>
      <c r="P47" s="209">
        <f t="shared" si="6"/>
        <v>0</v>
      </c>
      <c r="Q47" s="234">
        <f>SEGA2015!Z212</f>
        <v>0</v>
      </c>
      <c r="R47" s="158">
        <f>SEGA2015!AA212</f>
        <v>0</v>
      </c>
      <c r="S47" s="158">
        <f>SEGA2015!AB212</f>
        <v>0</v>
      </c>
      <c r="T47" s="209">
        <f t="shared" si="7"/>
        <v>0</v>
      </c>
    </row>
    <row r="48" spans="1:20" ht="12" customHeight="1" x14ac:dyDescent="0.2">
      <c r="A48" s="133" t="s">
        <v>155</v>
      </c>
      <c r="B48" s="226" t="s">
        <v>156</v>
      </c>
      <c r="C48" s="206">
        <f>SEGA2015!B213</f>
        <v>0</v>
      </c>
      <c r="D48" s="206">
        <f>SEGA2015!C213</f>
        <v>0</v>
      </c>
      <c r="E48" s="208">
        <f>SEGA2015!F213</f>
        <v>0</v>
      </c>
      <c r="F48" s="56">
        <f>SEGA2015!G213</f>
        <v>0</v>
      </c>
      <c r="G48" s="56">
        <f>SEGA2015!H213</f>
        <v>0</v>
      </c>
      <c r="H48" s="209">
        <f t="shared" si="4"/>
        <v>0</v>
      </c>
      <c r="I48" s="208">
        <f>SEGA2015!L213</f>
        <v>0</v>
      </c>
      <c r="J48" s="56">
        <f>SEGA2015!M213</f>
        <v>0</v>
      </c>
      <c r="K48" s="56">
        <f>SEGA2015!N213</f>
        <v>0</v>
      </c>
      <c r="L48" s="209">
        <f t="shared" si="5"/>
        <v>0</v>
      </c>
      <c r="M48" s="234">
        <f>SEGA2015!S213</f>
        <v>0</v>
      </c>
      <c r="N48" s="158">
        <f>SEGA2015!T213</f>
        <v>0</v>
      </c>
      <c r="O48" s="158">
        <f>SEGA2015!U213</f>
        <v>0</v>
      </c>
      <c r="P48" s="209">
        <f t="shared" si="6"/>
        <v>0</v>
      </c>
      <c r="Q48" s="234">
        <f>SEGA2015!Z213</f>
        <v>0</v>
      </c>
      <c r="R48" s="158">
        <f>SEGA2015!AA213</f>
        <v>0</v>
      </c>
      <c r="S48" s="158">
        <f>SEGA2015!AB213</f>
        <v>0</v>
      </c>
      <c r="T48" s="209">
        <f t="shared" si="7"/>
        <v>0</v>
      </c>
    </row>
    <row r="49" spans="1:20" ht="12" customHeight="1" x14ac:dyDescent="0.2">
      <c r="A49" s="133" t="s">
        <v>155</v>
      </c>
      <c r="B49" s="226" t="s">
        <v>156</v>
      </c>
      <c r="C49" s="206">
        <f>SEGA2015!B214</f>
        <v>0</v>
      </c>
      <c r="D49" s="206">
        <f>SEGA2015!C214</f>
        <v>0</v>
      </c>
      <c r="E49" s="208">
        <f>SEGA2015!F214</f>
        <v>0</v>
      </c>
      <c r="F49" s="56">
        <f>SEGA2015!G214</f>
        <v>0</v>
      </c>
      <c r="G49" s="56">
        <f>SEGA2015!H214</f>
        <v>0</v>
      </c>
      <c r="H49" s="209">
        <f t="shared" si="4"/>
        <v>0</v>
      </c>
      <c r="I49" s="208">
        <f>SEGA2015!L214</f>
        <v>0</v>
      </c>
      <c r="J49" s="56">
        <f>SEGA2015!M214</f>
        <v>0</v>
      </c>
      <c r="K49" s="56">
        <f>SEGA2015!N214</f>
        <v>0</v>
      </c>
      <c r="L49" s="209">
        <f t="shared" si="5"/>
        <v>0</v>
      </c>
      <c r="M49" s="234">
        <f>SEGA2015!S214</f>
        <v>0</v>
      </c>
      <c r="N49" s="158">
        <f>SEGA2015!T214</f>
        <v>0</v>
      </c>
      <c r="O49" s="158">
        <f>SEGA2015!U214</f>
        <v>0</v>
      </c>
      <c r="P49" s="209">
        <f t="shared" si="6"/>
        <v>0</v>
      </c>
      <c r="Q49" s="234">
        <f>SEGA2015!Z214</f>
        <v>0</v>
      </c>
      <c r="R49" s="158">
        <f>SEGA2015!AA214</f>
        <v>0</v>
      </c>
      <c r="S49" s="158">
        <f>SEGA2015!AB214</f>
        <v>0</v>
      </c>
      <c r="T49" s="209">
        <f t="shared" si="7"/>
        <v>0</v>
      </c>
    </row>
    <row r="50" spans="1:20" ht="12" customHeight="1" x14ac:dyDescent="0.2">
      <c r="A50" s="133" t="s">
        <v>155</v>
      </c>
      <c r="B50" s="226" t="s">
        <v>156</v>
      </c>
      <c r="C50" s="206">
        <f>SEGA2015!B215</f>
        <v>0</v>
      </c>
      <c r="D50" s="206">
        <f>SEGA2015!C215</f>
        <v>0</v>
      </c>
      <c r="E50" s="208">
        <f>SEGA2015!F215</f>
        <v>0</v>
      </c>
      <c r="F50" s="56">
        <f>SEGA2015!G215</f>
        <v>0</v>
      </c>
      <c r="G50" s="56">
        <f>SEGA2015!H215</f>
        <v>0</v>
      </c>
      <c r="H50" s="209">
        <f t="shared" si="4"/>
        <v>0</v>
      </c>
      <c r="I50" s="208">
        <f>SEGA2015!L215</f>
        <v>0</v>
      </c>
      <c r="J50" s="56">
        <f>SEGA2015!M215</f>
        <v>0</v>
      </c>
      <c r="K50" s="56">
        <f>SEGA2015!N215</f>
        <v>0</v>
      </c>
      <c r="L50" s="209">
        <f t="shared" si="5"/>
        <v>0</v>
      </c>
      <c r="M50" s="234">
        <f>SEGA2015!S215</f>
        <v>0</v>
      </c>
      <c r="N50" s="158">
        <f>SEGA2015!T215</f>
        <v>0</v>
      </c>
      <c r="O50" s="158">
        <f>SEGA2015!U215</f>
        <v>0</v>
      </c>
      <c r="P50" s="209">
        <f t="shared" si="6"/>
        <v>0</v>
      </c>
      <c r="Q50" s="234">
        <f>SEGA2015!Z215</f>
        <v>0</v>
      </c>
      <c r="R50" s="158">
        <f>SEGA2015!AA215</f>
        <v>0</v>
      </c>
      <c r="S50" s="158">
        <f>SEGA2015!AB215</f>
        <v>0</v>
      </c>
      <c r="T50" s="209">
        <f t="shared" si="7"/>
        <v>0</v>
      </c>
    </row>
    <row r="51" spans="1:20" ht="12" customHeight="1" x14ac:dyDescent="0.2">
      <c r="A51" s="133" t="s">
        <v>155</v>
      </c>
      <c r="B51" s="226" t="s">
        <v>156</v>
      </c>
      <c r="C51" s="206">
        <f>SEGA2015!B216</f>
        <v>0</v>
      </c>
      <c r="D51" s="206">
        <f>SEGA2015!C216</f>
        <v>0</v>
      </c>
      <c r="E51" s="208">
        <f>SEGA2015!F216</f>
        <v>0</v>
      </c>
      <c r="F51" s="56">
        <f>SEGA2015!G216</f>
        <v>0</v>
      </c>
      <c r="G51" s="56">
        <f>SEGA2015!H216</f>
        <v>0</v>
      </c>
      <c r="H51" s="209">
        <f t="shared" si="4"/>
        <v>0</v>
      </c>
      <c r="I51" s="208">
        <f>SEGA2015!L216</f>
        <v>0</v>
      </c>
      <c r="J51" s="56">
        <f>SEGA2015!M216</f>
        <v>0</v>
      </c>
      <c r="K51" s="56">
        <f>SEGA2015!N216</f>
        <v>0</v>
      </c>
      <c r="L51" s="209">
        <f t="shared" si="5"/>
        <v>0</v>
      </c>
      <c r="M51" s="234">
        <f>SEGA2015!S216</f>
        <v>0</v>
      </c>
      <c r="N51" s="158">
        <f>SEGA2015!T216</f>
        <v>0</v>
      </c>
      <c r="O51" s="158">
        <f>SEGA2015!U216</f>
        <v>0</v>
      </c>
      <c r="P51" s="209">
        <f t="shared" si="6"/>
        <v>0</v>
      </c>
      <c r="Q51" s="234">
        <f>SEGA2015!Z216</f>
        <v>0</v>
      </c>
      <c r="R51" s="158">
        <f>SEGA2015!AA216</f>
        <v>0</v>
      </c>
      <c r="S51" s="158">
        <f>SEGA2015!AB216</f>
        <v>0</v>
      </c>
      <c r="T51" s="209">
        <f t="shared" si="7"/>
        <v>0</v>
      </c>
    </row>
    <row r="52" spans="1:20" ht="12" customHeight="1" x14ac:dyDescent="0.2">
      <c r="A52" s="133" t="s">
        <v>155</v>
      </c>
      <c r="B52" s="226" t="s">
        <v>156</v>
      </c>
      <c r="C52" s="206">
        <f>SEGA2015!B217</f>
        <v>0</v>
      </c>
      <c r="D52" s="206">
        <f>SEGA2015!C217</f>
        <v>0</v>
      </c>
      <c r="E52" s="208">
        <f>SEGA2015!F217</f>
        <v>0</v>
      </c>
      <c r="F52" s="56">
        <f>SEGA2015!G217</f>
        <v>0</v>
      </c>
      <c r="G52" s="56">
        <f>SEGA2015!H217</f>
        <v>0</v>
      </c>
      <c r="H52" s="209">
        <f t="shared" si="4"/>
        <v>0</v>
      </c>
      <c r="I52" s="208">
        <f>SEGA2015!L217</f>
        <v>0</v>
      </c>
      <c r="J52" s="56">
        <f>SEGA2015!M217</f>
        <v>0</v>
      </c>
      <c r="K52" s="56">
        <f>SEGA2015!N217</f>
        <v>0</v>
      </c>
      <c r="L52" s="209">
        <f t="shared" si="5"/>
        <v>0</v>
      </c>
      <c r="M52" s="234">
        <f>SEGA2015!S217</f>
        <v>0</v>
      </c>
      <c r="N52" s="158">
        <f>SEGA2015!T217</f>
        <v>0</v>
      </c>
      <c r="O52" s="158">
        <f>SEGA2015!U217</f>
        <v>0</v>
      </c>
      <c r="P52" s="209">
        <f t="shared" si="6"/>
        <v>0</v>
      </c>
      <c r="Q52" s="234">
        <f>SEGA2015!Z217</f>
        <v>0</v>
      </c>
      <c r="R52" s="158">
        <f>SEGA2015!AA217</f>
        <v>0</v>
      </c>
      <c r="S52" s="158">
        <f>SEGA2015!AB217</f>
        <v>0</v>
      </c>
      <c r="T52" s="209">
        <f t="shared" si="7"/>
        <v>0</v>
      </c>
    </row>
    <row r="53" spans="1:20" ht="12" customHeight="1" x14ac:dyDescent="0.2">
      <c r="A53" s="139" t="s">
        <v>155</v>
      </c>
      <c r="B53" s="227" t="s">
        <v>156</v>
      </c>
      <c r="C53" s="228">
        <f>SEGA2015!B218</f>
        <v>0</v>
      </c>
      <c r="D53" s="228">
        <f>SEGA2015!C218</f>
        <v>0</v>
      </c>
      <c r="E53" s="229">
        <f>SEGA2015!F218</f>
        <v>0</v>
      </c>
      <c r="F53" s="230">
        <f>SEGA2015!G218</f>
        <v>0</v>
      </c>
      <c r="G53" s="230">
        <f>SEGA2015!H218</f>
        <v>0</v>
      </c>
      <c r="H53" s="231">
        <f t="shared" si="4"/>
        <v>0</v>
      </c>
      <c r="I53" s="229">
        <f>SEGA2015!L218</f>
        <v>0</v>
      </c>
      <c r="J53" s="230">
        <f>SEGA2015!M218</f>
        <v>0</v>
      </c>
      <c r="K53" s="230">
        <f>SEGA2015!N218</f>
        <v>0</v>
      </c>
      <c r="L53" s="231">
        <f t="shared" si="5"/>
        <v>0</v>
      </c>
      <c r="M53" s="235">
        <f>SEGA2015!S218</f>
        <v>0</v>
      </c>
      <c r="N53" s="236">
        <f>SEGA2015!T218</f>
        <v>0</v>
      </c>
      <c r="O53" s="236">
        <f>SEGA2015!U218</f>
        <v>0</v>
      </c>
      <c r="P53" s="231">
        <f t="shared" si="6"/>
        <v>0</v>
      </c>
      <c r="Q53" s="235">
        <f>SEGA2015!Z218</f>
        <v>0</v>
      </c>
      <c r="R53" s="236">
        <f>SEGA2015!AA218</f>
        <v>0</v>
      </c>
      <c r="S53" s="236">
        <f>SEGA2015!AB218</f>
        <v>0</v>
      </c>
      <c r="T53" s="231">
        <f t="shared" si="7"/>
        <v>0</v>
      </c>
    </row>
    <row r="54" spans="1:20" ht="12" customHeight="1" x14ac:dyDescent="0.2">
      <c r="A54" s="214" t="s">
        <v>153</v>
      </c>
      <c r="B54" s="215" t="s">
        <v>25</v>
      </c>
      <c r="C54" s="199" t="str">
        <f>SEGA2015!B229</f>
        <v>BELLOUBET</v>
      </c>
      <c r="D54" s="199" t="str">
        <f>SEGA2015!C229</f>
        <v>THOMAS</v>
      </c>
      <c r="E54" s="201">
        <f>SEGA2015!F229</f>
        <v>50</v>
      </c>
      <c r="F54" s="202">
        <f>SEGA2015!G229</f>
        <v>42</v>
      </c>
      <c r="G54" s="202">
        <f>SEGA2015!H229</f>
        <v>44</v>
      </c>
      <c r="H54" s="203">
        <f t="shared" si="4"/>
        <v>136</v>
      </c>
      <c r="I54" s="201">
        <f>SEGA2015!L229</f>
        <v>40</v>
      </c>
      <c r="J54" s="202">
        <f>SEGA2015!M229</f>
        <v>48</v>
      </c>
      <c r="K54" s="202">
        <f>SEGA2015!N229</f>
        <v>45</v>
      </c>
      <c r="L54" s="203">
        <f t="shared" si="5"/>
        <v>133</v>
      </c>
      <c r="M54" s="201">
        <f>SEGA2015!S229</f>
        <v>51</v>
      </c>
      <c r="N54" s="202">
        <f>SEGA2015!T229</f>
        <v>44</v>
      </c>
      <c r="O54" s="202">
        <f>SEGA2015!U229</f>
        <v>47</v>
      </c>
      <c r="P54" s="203">
        <f t="shared" si="6"/>
        <v>142</v>
      </c>
      <c r="Q54" s="201">
        <f>SEGA2015!Z229</f>
        <v>41</v>
      </c>
      <c r="R54" s="202">
        <f>SEGA2015!AA229</f>
        <v>39</v>
      </c>
      <c r="S54" s="202">
        <f>SEGA2015!AB229</f>
        <v>52</v>
      </c>
      <c r="T54" s="203">
        <f t="shared" si="7"/>
        <v>132</v>
      </c>
    </row>
    <row r="55" spans="1:20" ht="12" customHeight="1" x14ac:dyDescent="0.2">
      <c r="A55" s="214" t="s">
        <v>153</v>
      </c>
      <c r="B55" s="215" t="s">
        <v>25</v>
      </c>
      <c r="C55" s="206" t="str">
        <f>SEGA2015!B230</f>
        <v>LEMOUZY</v>
      </c>
      <c r="D55" s="206" t="str">
        <f>SEGA2015!C230</f>
        <v>VINCENT</v>
      </c>
      <c r="E55" s="208">
        <f>SEGA2015!F230</f>
        <v>32</v>
      </c>
      <c r="F55" s="56">
        <f>SEGA2015!G230</f>
        <v>36</v>
      </c>
      <c r="G55" s="56">
        <f>SEGA2015!H230</f>
        <v>39</v>
      </c>
      <c r="H55" s="209">
        <f t="shared" si="4"/>
        <v>107</v>
      </c>
      <c r="I55" s="208">
        <f>SEGA2015!L230</f>
        <v>34</v>
      </c>
      <c r="J55" s="56">
        <f>SEGA2015!M230</f>
        <v>42</v>
      </c>
      <c r="K55" s="56">
        <f>SEGA2015!N230</f>
        <v>44</v>
      </c>
      <c r="L55" s="209">
        <f t="shared" si="5"/>
        <v>120</v>
      </c>
      <c r="M55" s="208">
        <f>SEGA2015!S230</f>
        <v>36</v>
      </c>
      <c r="N55" s="56">
        <f>SEGA2015!T230</f>
        <v>40</v>
      </c>
      <c r="O55" s="56">
        <f>SEGA2015!U230</f>
        <v>47</v>
      </c>
      <c r="P55" s="209">
        <f t="shared" si="6"/>
        <v>123</v>
      </c>
      <c r="Q55" s="208">
        <f>SEGA2015!Z230</f>
        <v>34</v>
      </c>
      <c r="R55" s="56">
        <f>SEGA2015!AA230</f>
        <v>38</v>
      </c>
      <c r="S55" s="56">
        <f>SEGA2015!AB230</f>
        <v>36</v>
      </c>
      <c r="T55" s="209">
        <f t="shared" si="7"/>
        <v>108</v>
      </c>
    </row>
    <row r="56" spans="1:20" ht="12" customHeight="1" x14ac:dyDescent="0.2">
      <c r="A56" s="214" t="s">
        <v>153</v>
      </c>
      <c r="B56" s="215" t="s">
        <v>25</v>
      </c>
      <c r="C56" s="206">
        <f>SEGA2015!B231</f>
        <v>0</v>
      </c>
      <c r="D56" s="206">
        <f>SEGA2015!C231</f>
        <v>0</v>
      </c>
      <c r="E56" s="208">
        <f>SEGA2015!F231</f>
        <v>0</v>
      </c>
      <c r="F56" s="56">
        <f>SEGA2015!G231</f>
        <v>0</v>
      </c>
      <c r="G56" s="56">
        <f>SEGA2015!H231</f>
        <v>0</v>
      </c>
      <c r="H56" s="209">
        <f t="shared" si="4"/>
        <v>0</v>
      </c>
      <c r="I56" s="208">
        <f>SEGA2015!L231</f>
        <v>0</v>
      </c>
      <c r="J56" s="56">
        <f>SEGA2015!M231</f>
        <v>0</v>
      </c>
      <c r="K56" s="56">
        <f>SEGA2015!N231</f>
        <v>0</v>
      </c>
      <c r="L56" s="209">
        <f t="shared" si="5"/>
        <v>0</v>
      </c>
      <c r="M56" s="208">
        <f>SEGA2015!S231</f>
        <v>0</v>
      </c>
      <c r="N56" s="56">
        <f>SEGA2015!T231</f>
        <v>0</v>
      </c>
      <c r="O56" s="56">
        <f>SEGA2015!U231</f>
        <v>0</v>
      </c>
      <c r="P56" s="209">
        <f t="shared" si="6"/>
        <v>0</v>
      </c>
      <c r="Q56" s="208">
        <f>SEGA2015!Z231</f>
        <v>0</v>
      </c>
      <c r="R56" s="56">
        <f>SEGA2015!AA231</f>
        <v>0</v>
      </c>
      <c r="S56" s="56">
        <f>SEGA2015!AB231</f>
        <v>0</v>
      </c>
      <c r="T56" s="209">
        <f t="shared" si="7"/>
        <v>0</v>
      </c>
    </row>
    <row r="57" spans="1:20" ht="12" customHeight="1" x14ac:dyDescent="0.2">
      <c r="A57" s="214" t="s">
        <v>153</v>
      </c>
      <c r="B57" s="215" t="s">
        <v>25</v>
      </c>
      <c r="C57" s="206">
        <f>SEGA2015!B232</f>
        <v>0</v>
      </c>
      <c r="D57" s="206">
        <f>SEGA2015!C232</f>
        <v>0</v>
      </c>
      <c r="E57" s="208">
        <f>SEGA2015!F232</f>
        <v>0</v>
      </c>
      <c r="F57" s="56">
        <f>SEGA2015!G232</f>
        <v>0</v>
      </c>
      <c r="G57" s="56">
        <f>SEGA2015!H232</f>
        <v>0</v>
      </c>
      <c r="H57" s="209">
        <f t="shared" si="4"/>
        <v>0</v>
      </c>
      <c r="I57" s="208">
        <f>SEGA2015!L232</f>
        <v>0</v>
      </c>
      <c r="J57" s="56">
        <f>SEGA2015!M232</f>
        <v>0</v>
      </c>
      <c r="K57" s="56">
        <f>SEGA2015!N232</f>
        <v>0</v>
      </c>
      <c r="L57" s="209">
        <f t="shared" si="5"/>
        <v>0</v>
      </c>
      <c r="M57" s="208">
        <f>SEGA2015!S232</f>
        <v>0</v>
      </c>
      <c r="N57" s="56">
        <f>SEGA2015!T232</f>
        <v>0</v>
      </c>
      <c r="O57" s="56">
        <f>SEGA2015!U232</f>
        <v>0</v>
      </c>
      <c r="P57" s="209">
        <f t="shared" si="6"/>
        <v>0</v>
      </c>
      <c r="Q57" s="208">
        <f>SEGA2015!Z232</f>
        <v>0</v>
      </c>
      <c r="R57" s="56">
        <f>SEGA2015!AA232</f>
        <v>0</v>
      </c>
      <c r="S57" s="56">
        <f>SEGA2015!AB232</f>
        <v>0</v>
      </c>
      <c r="T57" s="209">
        <f t="shared" si="7"/>
        <v>0</v>
      </c>
    </row>
    <row r="58" spans="1:20" ht="12" customHeight="1" x14ac:dyDescent="0.2">
      <c r="A58" s="214" t="s">
        <v>153</v>
      </c>
      <c r="B58" s="215" t="s">
        <v>25</v>
      </c>
      <c r="C58" s="206">
        <f>SEGA2015!B233</f>
        <v>0</v>
      </c>
      <c r="D58" s="206">
        <f>SEGA2015!C233</f>
        <v>0</v>
      </c>
      <c r="E58" s="208">
        <f>SEGA2015!F233</f>
        <v>0</v>
      </c>
      <c r="F58" s="56">
        <f>SEGA2015!G233</f>
        <v>0</v>
      </c>
      <c r="G58" s="56">
        <f>SEGA2015!H233</f>
        <v>0</v>
      </c>
      <c r="H58" s="209">
        <f t="shared" si="4"/>
        <v>0</v>
      </c>
      <c r="I58" s="208">
        <f>SEGA2015!L233</f>
        <v>0</v>
      </c>
      <c r="J58" s="56">
        <f>SEGA2015!M233</f>
        <v>0</v>
      </c>
      <c r="K58" s="56">
        <f>SEGA2015!N233</f>
        <v>0</v>
      </c>
      <c r="L58" s="209">
        <f t="shared" si="5"/>
        <v>0</v>
      </c>
      <c r="M58" s="208">
        <f>SEGA2015!S233</f>
        <v>0</v>
      </c>
      <c r="N58" s="56">
        <f>SEGA2015!T233</f>
        <v>0</v>
      </c>
      <c r="O58" s="56">
        <f>SEGA2015!U233</f>
        <v>0</v>
      </c>
      <c r="P58" s="209">
        <f t="shared" si="6"/>
        <v>0</v>
      </c>
      <c r="Q58" s="208">
        <f>SEGA2015!Z233</f>
        <v>0</v>
      </c>
      <c r="R58" s="56">
        <f>SEGA2015!AA233</f>
        <v>0</v>
      </c>
      <c r="S58" s="56">
        <f>SEGA2015!AB233</f>
        <v>0</v>
      </c>
      <c r="T58" s="209">
        <f t="shared" si="7"/>
        <v>0</v>
      </c>
    </row>
    <row r="59" spans="1:20" ht="12" customHeight="1" x14ac:dyDescent="0.2">
      <c r="A59" s="214" t="s">
        <v>153</v>
      </c>
      <c r="B59" s="215" t="s">
        <v>25</v>
      </c>
      <c r="C59" s="206">
        <f>SEGA2015!B234</f>
        <v>0</v>
      </c>
      <c r="D59" s="206">
        <f>SEGA2015!C234</f>
        <v>0</v>
      </c>
      <c r="E59" s="208">
        <f>SEGA2015!F234</f>
        <v>0</v>
      </c>
      <c r="F59" s="56">
        <f>SEGA2015!G234</f>
        <v>0</v>
      </c>
      <c r="G59" s="56">
        <f>SEGA2015!H234</f>
        <v>0</v>
      </c>
      <c r="H59" s="209">
        <f t="shared" si="4"/>
        <v>0</v>
      </c>
      <c r="I59" s="208">
        <f>SEGA2015!L234</f>
        <v>0</v>
      </c>
      <c r="J59" s="56">
        <f>SEGA2015!M234</f>
        <v>0</v>
      </c>
      <c r="K59" s="56">
        <f>SEGA2015!N234</f>
        <v>0</v>
      </c>
      <c r="L59" s="209">
        <f t="shared" si="5"/>
        <v>0</v>
      </c>
      <c r="M59" s="208">
        <f>SEGA2015!S234</f>
        <v>0</v>
      </c>
      <c r="N59" s="56">
        <f>SEGA2015!T234</f>
        <v>0</v>
      </c>
      <c r="O59" s="56">
        <f>SEGA2015!U234</f>
        <v>0</v>
      </c>
      <c r="P59" s="209">
        <f t="shared" si="6"/>
        <v>0</v>
      </c>
      <c r="Q59" s="208">
        <f>SEGA2015!Z234</f>
        <v>0</v>
      </c>
      <c r="R59" s="56">
        <f>SEGA2015!AA234</f>
        <v>0</v>
      </c>
      <c r="S59" s="56">
        <f>SEGA2015!AB234</f>
        <v>0</v>
      </c>
      <c r="T59" s="209">
        <f t="shared" si="7"/>
        <v>0</v>
      </c>
    </row>
    <row r="60" spans="1:20" ht="12" customHeight="1" x14ac:dyDescent="0.2">
      <c r="A60" s="214" t="s">
        <v>153</v>
      </c>
      <c r="B60" s="215" t="s">
        <v>25</v>
      </c>
      <c r="C60" s="206">
        <f>SEGA2015!B235</f>
        <v>0</v>
      </c>
      <c r="D60" s="206">
        <f>SEGA2015!C235</f>
        <v>0</v>
      </c>
      <c r="E60" s="208">
        <f>SEGA2015!F235</f>
        <v>0</v>
      </c>
      <c r="F60" s="56">
        <f>SEGA2015!G235</f>
        <v>0</v>
      </c>
      <c r="G60" s="56">
        <f>SEGA2015!H235</f>
        <v>0</v>
      </c>
      <c r="H60" s="209">
        <f t="shared" si="4"/>
        <v>0</v>
      </c>
      <c r="I60" s="208">
        <f>SEGA2015!L235</f>
        <v>0</v>
      </c>
      <c r="J60" s="56">
        <f>SEGA2015!M235</f>
        <v>0</v>
      </c>
      <c r="K60" s="56">
        <f>SEGA2015!N235</f>
        <v>0</v>
      </c>
      <c r="L60" s="209">
        <f t="shared" si="5"/>
        <v>0</v>
      </c>
      <c r="M60" s="208">
        <f>SEGA2015!S235</f>
        <v>0</v>
      </c>
      <c r="N60" s="56">
        <f>SEGA2015!T235</f>
        <v>0</v>
      </c>
      <c r="O60" s="56">
        <f>SEGA2015!U235</f>
        <v>0</v>
      </c>
      <c r="P60" s="209">
        <f t="shared" si="6"/>
        <v>0</v>
      </c>
      <c r="Q60" s="208">
        <f>SEGA2015!Z235</f>
        <v>0</v>
      </c>
      <c r="R60" s="56">
        <f>SEGA2015!AA235</f>
        <v>0</v>
      </c>
      <c r="S60" s="56">
        <f>SEGA2015!AB235</f>
        <v>0</v>
      </c>
      <c r="T60" s="209">
        <f t="shared" si="7"/>
        <v>0</v>
      </c>
    </row>
    <row r="61" spans="1:20" ht="12" customHeight="1" x14ac:dyDescent="0.2">
      <c r="A61" s="214" t="s">
        <v>153</v>
      </c>
      <c r="B61" s="215" t="s">
        <v>25</v>
      </c>
      <c r="C61" s="206">
        <f>SEGA2015!B236</f>
        <v>0</v>
      </c>
      <c r="D61" s="206">
        <f>SEGA2015!C236</f>
        <v>0</v>
      </c>
      <c r="E61" s="208">
        <f>SEGA2015!F236</f>
        <v>0</v>
      </c>
      <c r="F61" s="56">
        <f>SEGA2015!G236</f>
        <v>0</v>
      </c>
      <c r="G61" s="56">
        <f>SEGA2015!H236</f>
        <v>0</v>
      </c>
      <c r="H61" s="209">
        <f t="shared" si="4"/>
        <v>0</v>
      </c>
      <c r="I61" s="208">
        <f>SEGA2015!L236</f>
        <v>0</v>
      </c>
      <c r="J61" s="56">
        <f>SEGA2015!M236</f>
        <v>0</v>
      </c>
      <c r="K61" s="56">
        <f>SEGA2015!N236</f>
        <v>0</v>
      </c>
      <c r="L61" s="209">
        <f t="shared" si="5"/>
        <v>0</v>
      </c>
      <c r="M61" s="208">
        <f>SEGA2015!S236</f>
        <v>0</v>
      </c>
      <c r="N61" s="56">
        <f>SEGA2015!T236</f>
        <v>0</v>
      </c>
      <c r="O61" s="56">
        <f>SEGA2015!U236</f>
        <v>0</v>
      </c>
      <c r="P61" s="209">
        <f t="shared" si="6"/>
        <v>0</v>
      </c>
      <c r="Q61" s="208">
        <f>SEGA2015!Z236</f>
        <v>0</v>
      </c>
      <c r="R61" s="56">
        <f>SEGA2015!AA236</f>
        <v>0</v>
      </c>
      <c r="S61" s="56">
        <f>SEGA2015!AB236</f>
        <v>0</v>
      </c>
      <c r="T61" s="209">
        <f t="shared" si="7"/>
        <v>0</v>
      </c>
    </row>
    <row r="62" spans="1:20" ht="12" customHeight="1" x14ac:dyDescent="0.2">
      <c r="A62" s="214" t="s">
        <v>153</v>
      </c>
      <c r="B62" s="215" t="s">
        <v>25</v>
      </c>
      <c r="C62" s="206">
        <f>SEGA2015!B237</f>
        <v>0</v>
      </c>
      <c r="D62" s="206">
        <f>SEGA2015!C237</f>
        <v>0</v>
      </c>
      <c r="E62" s="208">
        <f>SEGA2015!F237</f>
        <v>0</v>
      </c>
      <c r="F62" s="56">
        <f>SEGA2015!G237</f>
        <v>0</v>
      </c>
      <c r="G62" s="56">
        <f>SEGA2015!H237</f>
        <v>0</v>
      </c>
      <c r="H62" s="209">
        <f t="shared" si="4"/>
        <v>0</v>
      </c>
      <c r="I62" s="208">
        <f>SEGA2015!L237</f>
        <v>0</v>
      </c>
      <c r="J62" s="56">
        <f>SEGA2015!M237</f>
        <v>0</v>
      </c>
      <c r="K62" s="56">
        <f>SEGA2015!N237</f>
        <v>0</v>
      </c>
      <c r="L62" s="209">
        <f t="shared" si="5"/>
        <v>0</v>
      </c>
      <c r="M62" s="208">
        <f>SEGA2015!S237</f>
        <v>0</v>
      </c>
      <c r="N62" s="56">
        <f>SEGA2015!T237</f>
        <v>0</v>
      </c>
      <c r="O62" s="56">
        <f>SEGA2015!U237</f>
        <v>0</v>
      </c>
      <c r="P62" s="209">
        <f t="shared" si="6"/>
        <v>0</v>
      </c>
      <c r="Q62" s="208">
        <f>SEGA2015!Z237</f>
        <v>0</v>
      </c>
      <c r="R62" s="56">
        <f>SEGA2015!AA237</f>
        <v>0</v>
      </c>
      <c r="S62" s="56">
        <f>SEGA2015!AB237</f>
        <v>0</v>
      </c>
      <c r="T62" s="209">
        <f t="shared" si="7"/>
        <v>0</v>
      </c>
    </row>
    <row r="63" spans="1:20" ht="12" customHeight="1" x14ac:dyDescent="0.2">
      <c r="A63" s="214" t="s">
        <v>153</v>
      </c>
      <c r="B63" s="215" t="s">
        <v>25</v>
      </c>
      <c r="C63" s="228">
        <f>SEGA2015!B238</f>
        <v>0</v>
      </c>
      <c r="D63" s="228">
        <f>SEGA2015!C238</f>
        <v>0</v>
      </c>
      <c r="E63" s="229">
        <f>SEGA2015!F238</f>
        <v>0</v>
      </c>
      <c r="F63" s="230">
        <f>SEGA2015!G238</f>
        <v>0</v>
      </c>
      <c r="G63" s="230">
        <f>SEGA2015!H238</f>
        <v>0</v>
      </c>
      <c r="H63" s="231">
        <f t="shared" si="4"/>
        <v>0</v>
      </c>
      <c r="I63" s="229">
        <f>SEGA2015!L238</f>
        <v>0</v>
      </c>
      <c r="J63" s="230">
        <f>SEGA2015!M238</f>
        <v>0</v>
      </c>
      <c r="K63" s="230">
        <f>SEGA2015!N238</f>
        <v>0</v>
      </c>
      <c r="L63" s="231">
        <f t="shared" si="5"/>
        <v>0</v>
      </c>
      <c r="M63" s="229">
        <f>SEGA2015!S238</f>
        <v>0</v>
      </c>
      <c r="N63" s="230">
        <f>SEGA2015!T238</f>
        <v>0</v>
      </c>
      <c r="O63" s="230">
        <f>SEGA2015!U238</f>
        <v>0</v>
      </c>
      <c r="P63" s="231">
        <f t="shared" si="6"/>
        <v>0</v>
      </c>
      <c r="Q63" s="229">
        <f>SEGA2015!Z238</f>
        <v>0</v>
      </c>
      <c r="R63" s="230">
        <f>SEGA2015!AA238</f>
        <v>0</v>
      </c>
      <c r="S63" s="230">
        <f>SEGA2015!AB238</f>
        <v>0</v>
      </c>
      <c r="T63" s="231">
        <f t="shared" si="7"/>
        <v>0</v>
      </c>
    </row>
    <row r="64" spans="1:20" x14ac:dyDescent="0.2">
      <c r="A64" s="129" t="s">
        <v>155</v>
      </c>
      <c r="B64" s="225" t="s">
        <v>40</v>
      </c>
      <c r="C64" s="217" t="str">
        <f>SEGA2015!B249</f>
        <v>RAYNAL</v>
      </c>
      <c r="D64" s="217" t="str">
        <f>SEGA2015!C249</f>
        <v>GERARD</v>
      </c>
      <c r="E64" s="201">
        <f>SEGA2015!F249</f>
        <v>43</v>
      </c>
      <c r="F64" s="202">
        <f>SEGA2015!G249</f>
        <v>40</v>
      </c>
      <c r="G64" s="202">
        <f>SEGA2015!H249</f>
        <v>37</v>
      </c>
      <c r="H64" s="203">
        <f t="shared" si="4"/>
        <v>120</v>
      </c>
      <c r="I64" s="232">
        <f>SEGA2015!L249</f>
        <v>30</v>
      </c>
      <c r="J64" s="233">
        <f>SEGA2015!M249</f>
        <v>40</v>
      </c>
      <c r="K64" s="233">
        <f>SEGA2015!N249</f>
        <v>43</v>
      </c>
      <c r="L64" s="203">
        <f t="shared" si="5"/>
        <v>113</v>
      </c>
      <c r="M64" s="201">
        <f>SEGA2015!S249</f>
        <v>43</v>
      </c>
      <c r="N64" s="202">
        <f>SEGA2015!T249</f>
        <v>36</v>
      </c>
      <c r="O64" s="202">
        <f>SEGA2015!U249</f>
        <v>42</v>
      </c>
      <c r="P64" s="203">
        <f t="shared" si="6"/>
        <v>121</v>
      </c>
      <c r="Q64" s="232">
        <f>SEGA2015!Z249</f>
        <v>33</v>
      </c>
      <c r="R64" s="233">
        <f>SEGA2015!AA249</f>
        <v>39</v>
      </c>
      <c r="S64" s="233">
        <f>SEGA2015!AB249</f>
        <v>33</v>
      </c>
      <c r="T64" s="203">
        <f t="shared" si="7"/>
        <v>105</v>
      </c>
    </row>
    <row r="65" spans="1:20" x14ac:dyDescent="0.2">
      <c r="A65" s="133" t="s">
        <v>155</v>
      </c>
      <c r="B65" s="226" t="s">
        <v>40</v>
      </c>
      <c r="C65" s="217" t="str">
        <f>SEGA2015!B250</f>
        <v>BOYER</v>
      </c>
      <c r="D65" s="217" t="str">
        <f>SEGA2015!C250</f>
        <v>CLAUDE</v>
      </c>
      <c r="E65" s="237">
        <f>SEGA2015!F250</f>
        <v>30</v>
      </c>
      <c r="F65" s="238">
        <f>SEGA2015!G250</f>
        <v>35</v>
      </c>
      <c r="G65" s="238">
        <f>SEGA2015!H250</f>
        <v>31</v>
      </c>
      <c r="H65" s="239">
        <f t="shared" si="4"/>
        <v>96</v>
      </c>
      <c r="I65" s="240">
        <f>SEGA2015!L250</f>
        <v>31</v>
      </c>
      <c r="J65" s="241">
        <f>SEGA2015!M250</f>
        <v>28</v>
      </c>
      <c r="K65" s="241">
        <f>SEGA2015!N250</f>
        <v>32</v>
      </c>
      <c r="L65" s="239">
        <f t="shared" si="5"/>
        <v>91</v>
      </c>
      <c r="M65" s="237">
        <f>SEGA2015!S250</f>
        <v>31</v>
      </c>
      <c r="N65" s="238">
        <f>SEGA2015!T250</f>
        <v>37</v>
      </c>
      <c r="O65" s="238">
        <f>SEGA2015!U250</f>
        <v>42</v>
      </c>
      <c r="P65" s="239">
        <f t="shared" si="6"/>
        <v>110</v>
      </c>
      <c r="Q65" s="240">
        <f>SEGA2015!Z250</f>
        <v>0</v>
      </c>
      <c r="R65" s="241">
        <f>SEGA2015!AA250</f>
        <v>0</v>
      </c>
      <c r="S65" s="241">
        <f>SEGA2015!AB250</f>
        <v>0</v>
      </c>
      <c r="T65" s="239">
        <f t="shared" si="7"/>
        <v>0</v>
      </c>
    </row>
    <row r="66" spans="1:20" x14ac:dyDescent="0.2">
      <c r="A66" s="133" t="s">
        <v>155</v>
      </c>
      <c r="B66" s="226" t="s">
        <v>40</v>
      </c>
      <c r="C66" s="217" t="str">
        <f>SEGA2015!B251</f>
        <v xml:space="preserve">THOMAS </v>
      </c>
      <c r="D66" s="217" t="str">
        <f>SEGA2015!C251</f>
        <v>THIERRY</v>
      </c>
      <c r="E66" s="237">
        <f>SEGA2015!F251</f>
        <v>0</v>
      </c>
      <c r="F66" s="238">
        <f>SEGA2015!G251</f>
        <v>0</v>
      </c>
      <c r="G66" s="238">
        <f>SEGA2015!H251</f>
        <v>0</v>
      </c>
      <c r="H66" s="239">
        <f t="shared" si="4"/>
        <v>0</v>
      </c>
      <c r="I66" s="240">
        <f>SEGA2015!L251</f>
        <v>0</v>
      </c>
      <c r="J66" s="241">
        <f>SEGA2015!M251</f>
        <v>0</v>
      </c>
      <c r="K66" s="241">
        <f>SEGA2015!N251</f>
        <v>0</v>
      </c>
      <c r="L66" s="239">
        <f t="shared" si="5"/>
        <v>0</v>
      </c>
      <c r="M66" s="237">
        <f>SEGA2015!S251</f>
        <v>0</v>
      </c>
      <c r="N66" s="238">
        <f>SEGA2015!T251</f>
        <v>0</v>
      </c>
      <c r="O66" s="238">
        <f>SEGA2015!U251</f>
        <v>0</v>
      </c>
      <c r="P66" s="239">
        <f t="shared" si="6"/>
        <v>0</v>
      </c>
      <c r="Q66" s="240">
        <f>SEGA2015!Z251</f>
        <v>33</v>
      </c>
      <c r="R66" s="241">
        <f>SEGA2015!AA251</f>
        <v>43</v>
      </c>
      <c r="S66" s="241">
        <f>SEGA2015!AB251</f>
        <v>36</v>
      </c>
      <c r="T66" s="239">
        <f t="shared" si="7"/>
        <v>112</v>
      </c>
    </row>
    <row r="67" spans="1:20" x14ac:dyDescent="0.2">
      <c r="A67" s="133" t="s">
        <v>155</v>
      </c>
      <c r="B67" s="226" t="s">
        <v>40</v>
      </c>
      <c r="C67" s="217">
        <f>SEGA2015!B252</f>
        <v>0</v>
      </c>
      <c r="D67" s="217">
        <f>SEGA2015!C252</f>
        <v>0</v>
      </c>
      <c r="E67" s="237">
        <f>SEGA2015!F252</f>
        <v>0</v>
      </c>
      <c r="F67" s="238">
        <f>SEGA2015!G252</f>
        <v>0</v>
      </c>
      <c r="G67" s="238">
        <f>SEGA2015!H252</f>
        <v>0</v>
      </c>
      <c r="H67" s="239">
        <f t="shared" si="4"/>
        <v>0</v>
      </c>
      <c r="I67" s="240">
        <f>SEGA2015!L252</f>
        <v>0</v>
      </c>
      <c r="J67" s="241">
        <f>SEGA2015!M252</f>
        <v>0</v>
      </c>
      <c r="K67" s="241">
        <f>SEGA2015!N252</f>
        <v>0</v>
      </c>
      <c r="L67" s="239">
        <f t="shared" si="5"/>
        <v>0</v>
      </c>
      <c r="M67" s="237">
        <f>SEGA2015!S252</f>
        <v>0</v>
      </c>
      <c r="N67" s="238">
        <f>SEGA2015!T252</f>
        <v>0</v>
      </c>
      <c r="O67" s="238">
        <f>SEGA2015!U252</f>
        <v>0</v>
      </c>
      <c r="P67" s="239">
        <f t="shared" si="6"/>
        <v>0</v>
      </c>
      <c r="Q67" s="240">
        <f>SEGA2015!Z252</f>
        <v>0</v>
      </c>
      <c r="R67" s="241">
        <f>SEGA2015!AA252</f>
        <v>0</v>
      </c>
      <c r="S67" s="241">
        <f>SEGA2015!AB252</f>
        <v>0</v>
      </c>
      <c r="T67" s="239">
        <f t="shared" si="7"/>
        <v>0</v>
      </c>
    </row>
    <row r="68" spans="1:20" x14ac:dyDescent="0.2">
      <c r="A68" s="133" t="s">
        <v>155</v>
      </c>
      <c r="B68" s="226" t="s">
        <v>40</v>
      </c>
      <c r="C68" s="217">
        <f>SEGA2015!B253</f>
        <v>0</v>
      </c>
      <c r="D68" s="217">
        <f>SEGA2015!C253</f>
        <v>0</v>
      </c>
      <c r="E68" s="237">
        <f>SEGA2015!F253</f>
        <v>0</v>
      </c>
      <c r="F68" s="238">
        <f>SEGA2015!G253</f>
        <v>0</v>
      </c>
      <c r="G68" s="238">
        <f>SEGA2015!H253</f>
        <v>0</v>
      </c>
      <c r="H68" s="239">
        <f t="shared" ref="H68:H83" si="8">SUM(E68:G68)</f>
        <v>0</v>
      </c>
      <c r="I68" s="240">
        <f>SEGA2015!L253</f>
        <v>0</v>
      </c>
      <c r="J68" s="241">
        <f>SEGA2015!M253</f>
        <v>0</v>
      </c>
      <c r="K68" s="241">
        <f>SEGA2015!N253</f>
        <v>0</v>
      </c>
      <c r="L68" s="239">
        <f t="shared" ref="L68:L83" si="9">SUM(I68:K68)</f>
        <v>0</v>
      </c>
      <c r="M68" s="237">
        <f>SEGA2015!S253</f>
        <v>0</v>
      </c>
      <c r="N68" s="238">
        <f>SEGA2015!T253</f>
        <v>0</v>
      </c>
      <c r="O68" s="238">
        <f>SEGA2015!U253</f>
        <v>0</v>
      </c>
      <c r="P68" s="239">
        <f t="shared" ref="P68:P83" si="10">SUM(M68:O68)</f>
        <v>0</v>
      </c>
      <c r="Q68" s="240">
        <f>SEGA2015!Z253</f>
        <v>0</v>
      </c>
      <c r="R68" s="241">
        <f>SEGA2015!AA253</f>
        <v>0</v>
      </c>
      <c r="S68" s="241">
        <f>SEGA2015!AB253</f>
        <v>0</v>
      </c>
      <c r="T68" s="239">
        <f t="shared" ref="T68:T83" si="11">SUM(Q68:S68)</f>
        <v>0</v>
      </c>
    </row>
    <row r="69" spans="1:20" x14ac:dyDescent="0.2">
      <c r="A69" s="133" t="s">
        <v>155</v>
      </c>
      <c r="B69" s="226" t="s">
        <v>40</v>
      </c>
      <c r="C69" s="217">
        <f>SEGA2015!B254</f>
        <v>0</v>
      </c>
      <c r="D69" s="217">
        <f>SEGA2015!C254</f>
        <v>0</v>
      </c>
      <c r="E69" s="237">
        <f>SEGA2015!F254</f>
        <v>0</v>
      </c>
      <c r="F69" s="238">
        <f>SEGA2015!G254</f>
        <v>0</v>
      </c>
      <c r="G69" s="238">
        <f>SEGA2015!H254</f>
        <v>0</v>
      </c>
      <c r="H69" s="239">
        <f t="shared" si="8"/>
        <v>0</v>
      </c>
      <c r="I69" s="240">
        <f>SEGA2015!L254</f>
        <v>0</v>
      </c>
      <c r="J69" s="241">
        <f>SEGA2015!M254</f>
        <v>0</v>
      </c>
      <c r="K69" s="241">
        <f>SEGA2015!N254</f>
        <v>0</v>
      </c>
      <c r="L69" s="239">
        <f t="shared" si="9"/>
        <v>0</v>
      </c>
      <c r="M69" s="237">
        <f>SEGA2015!S254</f>
        <v>0</v>
      </c>
      <c r="N69" s="238">
        <f>SEGA2015!T254</f>
        <v>0</v>
      </c>
      <c r="O69" s="238">
        <f>SEGA2015!U254</f>
        <v>0</v>
      </c>
      <c r="P69" s="239">
        <f t="shared" si="10"/>
        <v>0</v>
      </c>
      <c r="Q69" s="240">
        <f>SEGA2015!Z254</f>
        <v>0</v>
      </c>
      <c r="R69" s="241">
        <f>SEGA2015!AA254</f>
        <v>0</v>
      </c>
      <c r="S69" s="241">
        <f>SEGA2015!AB254</f>
        <v>0</v>
      </c>
      <c r="T69" s="239">
        <f t="shared" si="11"/>
        <v>0</v>
      </c>
    </row>
    <row r="70" spans="1:20" x14ac:dyDescent="0.2">
      <c r="A70" s="133" t="s">
        <v>155</v>
      </c>
      <c r="B70" s="226" t="s">
        <v>40</v>
      </c>
      <c r="C70" s="217">
        <f>SEGA2015!B255</f>
        <v>0</v>
      </c>
      <c r="D70" s="217">
        <f>SEGA2015!C255</f>
        <v>0</v>
      </c>
      <c r="E70" s="237">
        <f>SEGA2015!F255</f>
        <v>0</v>
      </c>
      <c r="F70" s="238">
        <f>SEGA2015!G255</f>
        <v>0</v>
      </c>
      <c r="G70" s="238">
        <f>SEGA2015!H255</f>
        <v>0</v>
      </c>
      <c r="H70" s="239">
        <f t="shared" si="8"/>
        <v>0</v>
      </c>
      <c r="I70" s="240">
        <f>SEGA2015!L255</f>
        <v>0</v>
      </c>
      <c r="J70" s="241">
        <f>SEGA2015!M255</f>
        <v>0</v>
      </c>
      <c r="K70" s="241">
        <f>SEGA2015!N255</f>
        <v>0</v>
      </c>
      <c r="L70" s="239">
        <f t="shared" si="9"/>
        <v>0</v>
      </c>
      <c r="M70" s="237">
        <f>SEGA2015!S255</f>
        <v>0</v>
      </c>
      <c r="N70" s="238">
        <f>SEGA2015!T255</f>
        <v>0</v>
      </c>
      <c r="O70" s="238">
        <f>SEGA2015!U255</f>
        <v>0</v>
      </c>
      <c r="P70" s="239">
        <f t="shared" si="10"/>
        <v>0</v>
      </c>
      <c r="Q70" s="240">
        <f>SEGA2015!Z255</f>
        <v>0</v>
      </c>
      <c r="R70" s="241">
        <f>SEGA2015!AA255</f>
        <v>0</v>
      </c>
      <c r="S70" s="241">
        <f>SEGA2015!AB255</f>
        <v>0</v>
      </c>
      <c r="T70" s="239">
        <f t="shared" si="11"/>
        <v>0</v>
      </c>
    </row>
    <row r="71" spans="1:20" x14ac:dyDescent="0.2">
      <c r="A71" s="133" t="s">
        <v>155</v>
      </c>
      <c r="B71" s="226" t="s">
        <v>40</v>
      </c>
      <c r="C71" s="217">
        <f>SEGA2015!B256</f>
        <v>0</v>
      </c>
      <c r="D71" s="217">
        <f>SEGA2015!C256</f>
        <v>0</v>
      </c>
      <c r="E71" s="237">
        <f>SEGA2015!F256</f>
        <v>0</v>
      </c>
      <c r="F71" s="238">
        <f>SEGA2015!G256</f>
        <v>0</v>
      </c>
      <c r="G71" s="238">
        <f>SEGA2015!H256</f>
        <v>0</v>
      </c>
      <c r="H71" s="239">
        <f t="shared" si="8"/>
        <v>0</v>
      </c>
      <c r="I71" s="240">
        <f>SEGA2015!L256</f>
        <v>0</v>
      </c>
      <c r="J71" s="241">
        <f>SEGA2015!M256</f>
        <v>0</v>
      </c>
      <c r="K71" s="241">
        <f>SEGA2015!N256</f>
        <v>0</v>
      </c>
      <c r="L71" s="239">
        <f t="shared" si="9"/>
        <v>0</v>
      </c>
      <c r="M71" s="237">
        <f>SEGA2015!S256</f>
        <v>0</v>
      </c>
      <c r="N71" s="238">
        <f>SEGA2015!T256</f>
        <v>0</v>
      </c>
      <c r="O71" s="238">
        <f>SEGA2015!U256</f>
        <v>0</v>
      </c>
      <c r="P71" s="239">
        <f t="shared" si="10"/>
        <v>0</v>
      </c>
      <c r="Q71" s="240">
        <f>SEGA2015!Z256</f>
        <v>0</v>
      </c>
      <c r="R71" s="241">
        <f>SEGA2015!AA256</f>
        <v>0</v>
      </c>
      <c r="S71" s="241">
        <f>SEGA2015!AB256</f>
        <v>0</v>
      </c>
      <c r="T71" s="239">
        <f t="shared" si="11"/>
        <v>0</v>
      </c>
    </row>
    <row r="72" spans="1:20" x14ac:dyDescent="0.2">
      <c r="A72" s="133" t="s">
        <v>155</v>
      </c>
      <c r="B72" s="226" t="s">
        <v>40</v>
      </c>
      <c r="C72" s="217">
        <f>SEGA2015!B257</f>
        <v>0</v>
      </c>
      <c r="D72" s="217">
        <f>SEGA2015!C257</f>
        <v>0</v>
      </c>
      <c r="E72" s="237">
        <f>SEGA2015!F257</f>
        <v>0</v>
      </c>
      <c r="F72" s="238">
        <f>SEGA2015!G257</f>
        <v>0</v>
      </c>
      <c r="G72" s="238">
        <f>SEGA2015!H257</f>
        <v>0</v>
      </c>
      <c r="H72" s="239">
        <f t="shared" si="8"/>
        <v>0</v>
      </c>
      <c r="I72" s="240">
        <f>SEGA2015!L257</f>
        <v>0</v>
      </c>
      <c r="J72" s="241">
        <f>SEGA2015!M257</f>
        <v>0</v>
      </c>
      <c r="K72" s="241">
        <f>SEGA2015!N257</f>
        <v>0</v>
      </c>
      <c r="L72" s="239">
        <f t="shared" si="9"/>
        <v>0</v>
      </c>
      <c r="M72" s="237">
        <f>SEGA2015!S257</f>
        <v>0</v>
      </c>
      <c r="N72" s="238">
        <f>SEGA2015!T257</f>
        <v>0</v>
      </c>
      <c r="O72" s="238">
        <f>SEGA2015!U257</f>
        <v>0</v>
      </c>
      <c r="P72" s="239">
        <f t="shared" si="10"/>
        <v>0</v>
      </c>
      <c r="Q72" s="240">
        <f>SEGA2015!Z257</f>
        <v>0</v>
      </c>
      <c r="R72" s="241">
        <f>SEGA2015!AA257</f>
        <v>0</v>
      </c>
      <c r="S72" s="241">
        <f>SEGA2015!AB257</f>
        <v>0</v>
      </c>
      <c r="T72" s="239">
        <f t="shared" si="11"/>
        <v>0</v>
      </c>
    </row>
    <row r="73" spans="1:20" x14ac:dyDescent="0.2">
      <c r="A73" s="139" t="s">
        <v>155</v>
      </c>
      <c r="B73" s="227" t="s">
        <v>40</v>
      </c>
      <c r="C73" s="217">
        <f>SEGA2015!B258</f>
        <v>0</v>
      </c>
      <c r="D73" s="217">
        <f>SEGA2015!C258</f>
        <v>0</v>
      </c>
      <c r="E73" s="237">
        <f>SEGA2015!F258</f>
        <v>0</v>
      </c>
      <c r="F73" s="238">
        <f>SEGA2015!G258</f>
        <v>0</v>
      </c>
      <c r="G73" s="238">
        <f>SEGA2015!H258</f>
        <v>0</v>
      </c>
      <c r="H73" s="239">
        <f t="shared" si="8"/>
        <v>0</v>
      </c>
      <c r="I73" s="234">
        <f>SEGA2015!L198</f>
        <v>0</v>
      </c>
      <c r="J73" s="158">
        <f>SEGA2015!M198</f>
        <v>0</v>
      </c>
      <c r="K73" s="158">
        <f>SEGA2015!N198</f>
        <v>0</v>
      </c>
      <c r="L73" s="239">
        <f t="shared" si="9"/>
        <v>0</v>
      </c>
      <c r="M73" s="237">
        <f>SEGA2015!S258</f>
        <v>0</v>
      </c>
      <c r="N73" s="238">
        <f>SEGA2015!T258</f>
        <v>0</v>
      </c>
      <c r="O73" s="238">
        <f>SEGA2015!U258</f>
        <v>0</v>
      </c>
      <c r="P73" s="239">
        <f t="shared" si="10"/>
        <v>0</v>
      </c>
      <c r="Q73" s="240">
        <f>SEGA2015!Z258</f>
        <v>0</v>
      </c>
      <c r="R73" s="241">
        <f>SEGA2015!AA258</f>
        <v>0</v>
      </c>
      <c r="S73" s="241">
        <f>SEGA2015!AB258</f>
        <v>0</v>
      </c>
      <c r="T73" s="239">
        <f t="shared" si="11"/>
        <v>0</v>
      </c>
    </row>
    <row r="74" spans="1:20" x14ac:dyDescent="0.2">
      <c r="A74" s="129" t="s">
        <v>153</v>
      </c>
      <c r="B74" s="198" t="s">
        <v>24</v>
      </c>
      <c r="C74" s="199" t="str">
        <f>SEGA2015!B269</f>
        <v>CRUSEL</v>
      </c>
      <c r="D74" s="199" t="str">
        <f>SEGA2015!C269</f>
        <v>NICOLAS</v>
      </c>
      <c r="E74" s="201">
        <f>SEGA2015!F269</f>
        <v>0</v>
      </c>
      <c r="F74" s="202">
        <f>SEGA2015!G209</f>
        <v>0</v>
      </c>
      <c r="G74" s="202">
        <f>SEGA2015!H209</f>
        <v>0</v>
      </c>
      <c r="H74" s="203">
        <f t="shared" si="8"/>
        <v>0</v>
      </c>
      <c r="I74" s="232">
        <f>SEGA2015!L269</f>
        <v>31</v>
      </c>
      <c r="J74" s="233">
        <f>SEGA2015!M269</f>
        <v>29</v>
      </c>
      <c r="K74" s="233">
        <f>SEGA2015!N269</f>
        <v>35</v>
      </c>
      <c r="L74" s="203">
        <f t="shared" si="9"/>
        <v>95</v>
      </c>
      <c r="M74" s="201">
        <f>SEGA2015!S269</f>
        <v>21</v>
      </c>
      <c r="N74" s="202">
        <f>SEGA2015!T269</f>
        <v>23</v>
      </c>
      <c r="O74" s="202">
        <f>SEGA2015!U269</f>
        <v>20</v>
      </c>
      <c r="P74" s="203">
        <f t="shared" si="10"/>
        <v>64</v>
      </c>
      <c r="Q74" s="232">
        <f>SEGA2015!Z269</f>
        <v>18</v>
      </c>
      <c r="R74" s="233">
        <f>SEGA2015!AA269</f>
        <v>31</v>
      </c>
      <c r="S74" s="233">
        <f>SEGA2015!AB269</f>
        <v>23</v>
      </c>
      <c r="T74" s="203">
        <f t="shared" si="11"/>
        <v>72</v>
      </c>
    </row>
    <row r="75" spans="1:20" x14ac:dyDescent="0.2">
      <c r="A75" s="133" t="s">
        <v>153</v>
      </c>
      <c r="B75" s="205" t="s">
        <v>24</v>
      </c>
      <c r="C75" s="206" t="str">
        <f>SEGA2015!B270</f>
        <v>GLORIA</v>
      </c>
      <c r="D75" s="206" t="str">
        <f>SEGA2015!C270</f>
        <v>JEROME</v>
      </c>
      <c r="E75" s="208">
        <f>SEGA2015!F270</f>
        <v>0</v>
      </c>
      <c r="F75" s="56">
        <f>SEGA2015!G210</f>
        <v>37</v>
      </c>
      <c r="G75" s="56">
        <f>SEGA2015!H210</f>
        <v>43</v>
      </c>
      <c r="H75" s="209">
        <f t="shared" si="8"/>
        <v>80</v>
      </c>
      <c r="I75" s="234">
        <f>SEGA2015!L270</f>
        <v>0</v>
      </c>
      <c r="J75" s="158">
        <f>SEGA2015!M270</f>
        <v>0</v>
      </c>
      <c r="K75" s="158">
        <f>SEGA2015!N270</f>
        <v>0</v>
      </c>
      <c r="L75" s="209">
        <f t="shared" si="9"/>
        <v>0</v>
      </c>
      <c r="M75" s="208">
        <f>SEGA2015!S270</f>
        <v>39</v>
      </c>
      <c r="N75" s="56">
        <f>SEGA2015!T270</f>
        <v>27</v>
      </c>
      <c r="O75" s="56">
        <f>SEGA2015!U270</f>
        <v>37</v>
      </c>
      <c r="P75" s="209">
        <f t="shared" si="10"/>
        <v>103</v>
      </c>
      <c r="Q75" s="234">
        <f>SEGA2015!Z270</f>
        <v>34</v>
      </c>
      <c r="R75" s="158">
        <f>SEGA2015!AA270</f>
        <v>40</v>
      </c>
      <c r="S75" s="158">
        <f>SEGA2015!AB270</f>
        <v>30</v>
      </c>
      <c r="T75" s="209">
        <f t="shared" si="11"/>
        <v>104</v>
      </c>
    </row>
    <row r="76" spans="1:20" x14ac:dyDescent="0.2">
      <c r="A76" s="133" t="s">
        <v>153</v>
      </c>
      <c r="B76" s="205" t="s">
        <v>24</v>
      </c>
      <c r="C76" s="206" t="str">
        <f>SEGA2015!B271</f>
        <v>DAURES</v>
      </c>
      <c r="D76" s="206" t="str">
        <f>SEGA2015!C271</f>
        <v>NICOLAS</v>
      </c>
      <c r="E76" s="208">
        <f>SEGA2015!F271</f>
        <v>48</v>
      </c>
      <c r="F76" s="56">
        <f>SEGA2015!G211</f>
        <v>23</v>
      </c>
      <c r="G76" s="56">
        <f>SEGA2015!H211</f>
        <v>27</v>
      </c>
      <c r="H76" s="209">
        <f t="shared" si="8"/>
        <v>98</v>
      </c>
      <c r="I76" s="234">
        <f>SEGA2015!L271</f>
        <v>0</v>
      </c>
      <c r="J76" s="158">
        <f>SEGA2015!M271</f>
        <v>0</v>
      </c>
      <c r="K76" s="158">
        <f>SEGA2015!N271</f>
        <v>0</v>
      </c>
      <c r="L76" s="209">
        <f t="shared" si="9"/>
        <v>0</v>
      </c>
      <c r="M76" s="208">
        <f>SEGA2015!S271</f>
        <v>0</v>
      </c>
      <c r="N76" s="56">
        <f>SEGA2015!T271</f>
        <v>0</v>
      </c>
      <c r="O76" s="56">
        <f>SEGA2015!U271</f>
        <v>0</v>
      </c>
      <c r="P76" s="209">
        <f t="shared" si="10"/>
        <v>0</v>
      </c>
      <c r="Q76" s="234">
        <f>SEGA2015!Z271</f>
        <v>0</v>
      </c>
      <c r="R76" s="158">
        <f>SEGA2015!AA271</f>
        <v>0</v>
      </c>
      <c r="S76" s="158">
        <f>SEGA2015!AB271</f>
        <v>0</v>
      </c>
      <c r="T76" s="209">
        <f t="shared" si="11"/>
        <v>0</v>
      </c>
    </row>
    <row r="77" spans="1:20" x14ac:dyDescent="0.2">
      <c r="A77" s="133" t="s">
        <v>153</v>
      </c>
      <c r="B77" s="205" t="s">
        <v>24</v>
      </c>
      <c r="C77" s="206" t="str">
        <f>SEGA2015!B272</f>
        <v>VIRAZELS</v>
      </c>
      <c r="D77" s="206" t="str">
        <f>SEGA2015!C272</f>
        <v>NICOLAS</v>
      </c>
      <c r="E77" s="208">
        <f>SEGA2015!F272</f>
        <v>34</v>
      </c>
      <c r="F77" s="56">
        <f>SEGA2015!G212</f>
        <v>0</v>
      </c>
      <c r="G77" s="56">
        <f>SEGA2015!H212</f>
        <v>0</v>
      </c>
      <c r="H77" s="209">
        <f t="shared" si="8"/>
        <v>34</v>
      </c>
      <c r="I77" s="234">
        <f>SEGA2015!L272</f>
        <v>31</v>
      </c>
      <c r="J77" s="158">
        <f>SEGA2015!M272</f>
        <v>46</v>
      </c>
      <c r="K77" s="158">
        <f>SEGA2015!N272</f>
        <v>28</v>
      </c>
      <c r="L77" s="209">
        <f t="shared" si="9"/>
        <v>105</v>
      </c>
      <c r="M77" s="208">
        <f>SEGA2015!S272</f>
        <v>0</v>
      </c>
      <c r="N77" s="56">
        <f>SEGA2015!T272</f>
        <v>0</v>
      </c>
      <c r="O77" s="56">
        <f>SEGA2015!U272</f>
        <v>0</v>
      </c>
      <c r="P77" s="209">
        <f t="shared" si="10"/>
        <v>0</v>
      </c>
      <c r="Q77" s="234">
        <f>SEGA2015!Z272</f>
        <v>0</v>
      </c>
      <c r="R77" s="158">
        <f>SEGA2015!AA272</f>
        <v>0</v>
      </c>
      <c r="S77" s="158">
        <f>SEGA2015!AB272</f>
        <v>0</v>
      </c>
      <c r="T77" s="209">
        <f t="shared" si="11"/>
        <v>0</v>
      </c>
    </row>
    <row r="78" spans="1:20" x14ac:dyDescent="0.2">
      <c r="A78" s="133" t="s">
        <v>153</v>
      </c>
      <c r="B78" s="205" t="s">
        <v>24</v>
      </c>
      <c r="C78" s="206">
        <f>SEGA2015!B273</f>
        <v>0</v>
      </c>
      <c r="D78" s="206">
        <f>SEGA2015!C273</f>
        <v>0</v>
      </c>
      <c r="E78" s="208">
        <f>SEGA2015!F273</f>
        <v>0</v>
      </c>
      <c r="F78" s="56">
        <f>SEGA2015!G213</f>
        <v>0</v>
      </c>
      <c r="G78" s="56">
        <f>SEGA2015!H213</f>
        <v>0</v>
      </c>
      <c r="H78" s="209">
        <f t="shared" si="8"/>
        <v>0</v>
      </c>
      <c r="I78" s="234">
        <f>SEGA2015!L273</f>
        <v>0</v>
      </c>
      <c r="J78" s="158">
        <f>SEGA2015!M273</f>
        <v>0</v>
      </c>
      <c r="K78" s="158">
        <f>SEGA2015!N273</f>
        <v>0</v>
      </c>
      <c r="L78" s="209">
        <f t="shared" si="9"/>
        <v>0</v>
      </c>
      <c r="M78" s="208">
        <f>SEGA2015!S273</f>
        <v>0</v>
      </c>
      <c r="N78" s="56">
        <f>SEGA2015!T273</f>
        <v>0</v>
      </c>
      <c r="O78" s="56">
        <f>SEGA2015!U273</f>
        <v>0</v>
      </c>
      <c r="P78" s="209">
        <f t="shared" si="10"/>
        <v>0</v>
      </c>
      <c r="Q78" s="234">
        <f>SEGA2015!Z273</f>
        <v>0</v>
      </c>
      <c r="R78" s="158">
        <f>SEGA2015!AA273</f>
        <v>0</v>
      </c>
      <c r="S78" s="158">
        <f>SEGA2015!AB273</f>
        <v>0</v>
      </c>
      <c r="T78" s="209">
        <f t="shared" si="11"/>
        <v>0</v>
      </c>
    </row>
    <row r="79" spans="1:20" x14ac:dyDescent="0.2">
      <c r="A79" s="133" t="s">
        <v>153</v>
      </c>
      <c r="B79" s="205" t="s">
        <v>24</v>
      </c>
      <c r="C79" s="206">
        <f>SEGA2015!B274</f>
        <v>0</v>
      </c>
      <c r="D79" s="206">
        <f>SEGA2015!C274</f>
        <v>0</v>
      </c>
      <c r="E79" s="208">
        <f>SEGA2015!F274</f>
        <v>0</v>
      </c>
      <c r="F79" s="56">
        <f>SEGA2015!G214</f>
        <v>0</v>
      </c>
      <c r="G79" s="56">
        <f>SEGA2015!H214</f>
        <v>0</v>
      </c>
      <c r="H79" s="209">
        <f t="shared" si="8"/>
        <v>0</v>
      </c>
      <c r="I79" s="234">
        <f>SEGA2015!L274</f>
        <v>0</v>
      </c>
      <c r="J79" s="158">
        <f>SEGA2015!M274</f>
        <v>0</v>
      </c>
      <c r="K79" s="158">
        <f>SEGA2015!N274</f>
        <v>0</v>
      </c>
      <c r="L79" s="209">
        <f t="shared" si="9"/>
        <v>0</v>
      </c>
      <c r="M79" s="208">
        <f>SEGA2015!S274</f>
        <v>0</v>
      </c>
      <c r="N79" s="56">
        <f>SEGA2015!T274</f>
        <v>0</v>
      </c>
      <c r="O79" s="56">
        <f>SEGA2015!U274</f>
        <v>0</v>
      </c>
      <c r="P79" s="209">
        <f t="shared" si="10"/>
        <v>0</v>
      </c>
      <c r="Q79" s="234">
        <f>SEGA2015!Z274</f>
        <v>0</v>
      </c>
      <c r="R79" s="158">
        <f>SEGA2015!AA274</f>
        <v>0</v>
      </c>
      <c r="S79" s="158">
        <f>SEGA2015!AB274</f>
        <v>0</v>
      </c>
      <c r="T79" s="209">
        <f t="shared" si="11"/>
        <v>0</v>
      </c>
    </row>
    <row r="80" spans="1:20" x14ac:dyDescent="0.2">
      <c r="A80" s="133" t="s">
        <v>153</v>
      </c>
      <c r="B80" s="205" t="s">
        <v>24</v>
      </c>
      <c r="C80" s="206">
        <f>SEGA2015!B275</f>
        <v>0</v>
      </c>
      <c r="D80" s="206">
        <f>SEGA2015!C275</f>
        <v>0</v>
      </c>
      <c r="E80" s="208">
        <f>SEGA2015!F275</f>
        <v>0</v>
      </c>
      <c r="F80" s="56">
        <f>SEGA2015!G215</f>
        <v>0</v>
      </c>
      <c r="G80" s="56">
        <f>SEGA2015!H215</f>
        <v>0</v>
      </c>
      <c r="H80" s="209">
        <f t="shared" si="8"/>
        <v>0</v>
      </c>
      <c r="I80" s="234">
        <f>SEGA2015!L275</f>
        <v>0</v>
      </c>
      <c r="J80" s="158">
        <f>SEGA2015!M275</f>
        <v>0</v>
      </c>
      <c r="K80" s="158">
        <f>SEGA2015!N275</f>
        <v>0</v>
      </c>
      <c r="L80" s="209">
        <f t="shared" si="9"/>
        <v>0</v>
      </c>
      <c r="M80" s="208">
        <f>SEGA2015!S275</f>
        <v>0</v>
      </c>
      <c r="N80" s="56">
        <f>SEGA2015!T275</f>
        <v>0</v>
      </c>
      <c r="O80" s="56">
        <f>SEGA2015!U275</f>
        <v>0</v>
      </c>
      <c r="P80" s="209">
        <f t="shared" si="10"/>
        <v>0</v>
      </c>
      <c r="Q80" s="234">
        <f>SEGA2015!Z275</f>
        <v>0</v>
      </c>
      <c r="R80" s="158">
        <f>SEGA2015!AA275</f>
        <v>0</v>
      </c>
      <c r="S80" s="158">
        <f>SEGA2015!AB275</f>
        <v>0</v>
      </c>
      <c r="T80" s="209">
        <f t="shared" si="11"/>
        <v>0</v>
      </c>
    </row>
    <row r="81" spans="1:20" x14ac:dyDescent="0.2">
      <c r="A81" s="133" t="s">
        <v>153</v>
      </c>
      <c r="B81" s="205" t="s">
        <v>24</v>
      </c>
      <c r="C81" s="206">
        <f>SEGA2015!B276</f>
        <v>0</v>
      </c>
      <c r="D81" s="206">
        <f>SEGA2015!C276</f>
        <v>0</v>
      </c>
      <c r="E81" s="208">
        <f>SEGA2015!F276</f>
        <v>0</v>
      </c>
      <c r="F81" s="56">
        <f>SEGA2015!G216</f>
        <v>0</v>
      </c>
      <c r="G81" s="56">
        <f>SEGA2015!H216</f>
        <v>0</v>
      </c>
      <c r="H81" s="209">
        <f t="shared" si="8"/>
        <v>0</v>
      </c>
      <c r="I81" s="234">
        <f>SEGA2015!L276</f>
        <v>0</v>
      </c>
      <c r="J81" s="158">
        <f>SEGA2015!M276</f>
        <v>0</v>
      </c>
      <c r="K81" s="158">
        <f>SEGA2015!N276</f>
        <v>0</v>
      </c>
      <c r="L81" s="209">
        <f t="shared" si="9"/>
        <v>0</v>
      </c>
      <c r="M81" s="208">
        <f>SEGA2015!S276</f>
        <v>0</v>
      </c>
      <c r="N81" s="56">
        <f>SEGA2015!T276</f>
        <v>0</v>
      </c>
      <c r="O81" s="56">
        <f>SEGA2015!U276</f>
        <v>0</v>
      </c>
      <c r="P81" s="209">
        <f t="shared" si="10"/>
        <v>0</v>
      </c>
      <c r="Q81" s="234">
        <f>SEGA2015!Z276</f>
        <v>0</v>
      </c>
      <c r="R81" s="158">
        <f>SEGA2015!AA276</f>
        <v>0</v>
      </c>
      <c r="S81" s="158">
        <f>SEGA2015!AB276</f>
        <v>0</v>
      </c>
      <c r="T81" s="209">
        <f t="shared" si="11"/>
        <v>0</v>
      </c>
    </row>
    <row r="82" spans="1:20" x14ac:dyDescent="0.2">
      <c r="A82" s="133" t="s">
        <v>153</v>
      </c>
      <c r="B82" s="205" t="s">
        <v>24</v>
      </c>
      <c r="C82" s="206">
        <f>SEGA2015!B277</f>
        <v>0</v>
      </c>
      <c r="D82" s="206">
        <f>SEGA2015!C277</f>
        <v>0</v>
      </c>
      <c r="E82" s="208">
        <f>SEGA2015!F277</f>
        <v>0</v>
      </c>
      <c r="F82" s="56">
        <f>SEGA2015!G217</f>
        <v>0</v>
      </c>
      <c r="G82" s="56">
        <f>SEGA2015!H217</f>
        <v>0</v>
      </c>
      <c r="H82" s="209">
        <f t="shared" si="8"/>
        <v>0</v>
      </c>
      <c r="I82" s="234">
        <f>SEGA2015!L277</f>
        <v>0</v>
      </c>
      <c r="J82" s="158">
        <f>SEGA2015!M277</f>
        <v>0</v>
      </c>
      <c r="K82" s="158">
        <f>SEGA2015!N277</f>
        <v>0</v>
      </c>
      <c r="L82" s="209">
        <f t="shared" si="9"/>
        <v>0</v>
      </c>
      <c r="M82" s="208">
        <f>SEGA2015!S277</f>
        <v>0</v>
      </c>
      <c r="N82" s="56">
        <f>SEGA2015!T277</f>
        <v>0</v>
      </c>
      <c r="O82" s="56">
        <f>SEGA2015!U277</f>
        <v>0</v>
      </c>
      <c r="P82" s="209">
        <f t="shared" si="10"/>
        <v>0</v>
      </c>
      <c r="Q82" s="234">
        <f>SEGA2015!Z277</f>
        <v>0</v>
      </c>
      <c r="R82" s="158">
        <f>SEGA2015!AA277</f>
        <v>0</v>
      </c>
      <c r="S82" s="158">
        <f>SEGA2015!AB277</f>
        <v>0</v>
      </c>
      <c r="T82" s="209">
        <f t="shared" si="11"/>
        <v>0</v>
      </c>
    </row>
    <row r="83" spans="1:20" x14ac:dyDescent="0.2">
      <c r="A83" s="139" t="s">
        <v>153</v>
      </c>
      <c r="B83" s="211" t="s">
        <v>24</v>
      </c>
      <c r="C83" s="228">
        <f>SEGA2015!B278</f>
        <v>0</v>
      </c>
      <c r="D83" s="228">
        <f>SEGA2015!C278</f>
        <v>0</v>
      </c>
      <c r="E83" s="229">
        <f>SEGA2015!F278</f>
        <v>0</v>
      </c>
      <c r="F83" s="230">
        <f>SEGA2015!G218</f>
        <v>0</v>
      </c>
      <c r="G83" s="230">
        <f>SEGA2015!H218</f>
        <v>0</v>
      </c>
      <c r="H83" s="231">
        <f t="shared" si="8"/>
        <v>0</v>
      </c>
      <c r="I83" s="235">
        <f>SEGA2015!L278</f>
        <v>0</v>
      </c>
      <c r="J83" s="236">
        <f>SEGA2015!M278</f>
        <v>0</v>
      </c>
      <c r="K83" s="236">
        <f>SEGA2015!N278</f>
        <v>0</v>
      </c>
      <c r="L83" s="231">
        <f t="shared" si="9"/>
        <v>0</v>
      </c>
      <c r="M83" s="229">
        <f>SEGA2015!S278</f>
        <v>0</v>
      </c>
      <c r="N83" s="230">
        <f>SEGA2015!T278</f>
        <v>0</v>
      </c>
      <c r="O83" s="230">
        <f>SEGA2015!U278</f>
        <v>0</v>
      </c>
      <c r="P83" s="231">
        <f t="shared" si="10"/>
        <v>0</v>
      </c>
      <c r="Q83" s="235">
        <f>SEGA2015!Z278</f>
        <v>0</v>
      </c>
      <c r="R83" s="236">
        <f>SEGA2015!AA278</f>
        <v>0</v>
      </c>
      <c r="S83" s="236">
        <f>SEGA2015!AB278</f>
        <v>0</v>
      </c>
      <c r="T83" s="231">
        <f t="shared" si="11"/>
        <v>0</v>
      </c>
    </row>
  </sheetData>
  <pageMargins left="0.67986111111111103" right="0.52013888888888904" top="0.47986111111111102" bottom="0.590277777777778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8</vt:i4>
      </vt:variant>
    </vt:vector>
  </HeadingPairs>
  <TitlesOfParts>
    <vt:vector size="10" baseType="lpstr">
      <vt:lpstr>SEGA2015</vt:lpstr>
      <vt:lpstr>CTS</vt:lpstr>
      <vt:lpstr>Base_de_donnees</vt:lpstr>
      <vt:lpstr>Criteres</vt:lpstr>
      <vt:lpstr>Extraire</vt:lpstr>
      <vt:lpstr>CTS!Print_Area_0</vt:lpstr>
      <vt:lpstr>SEGA2015!Print_Area_0</vt:lpstr>
      <vt:lpstr>SEGA2015!solver_opt</vt:lpstr>
      <vt:lpstr>CTS!Zone_d_impression</vt:lpstr>
      <vt:lpstr>SEGA2015!Zone_d_impression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ANETO</dc:creator>
  <cp:lastModifiedBy>Michel</cp:lastModifiedBy>
  <cp:revision>18</cp:revision>
  <cp:lastPrinted>2015-08-20T14:14:54Z</cp:lastPrinted>
  <dcterms:created xsi:type="dcterms:W3CDTF">2006-05-25T07:39:45Z</dcterms:created>
  <dcterms:modified xsi:type="dcterms:W3CDTF">2016-11-07T09:46:43Z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